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VI PODACI NE BRISATI\Desktop\A AA URED SAMOST\20241127 IID PO i PG za 2024\"/>
    </mc:Choice>
  </mc:AlternateContent>
  <xr:revisionPtr revIDLastSave="0" documentId="13_ncr:1_{45B71D64-CE81-49AB-81AF-BCA49536554A}" xr6:coauthVersionLast="36" xr6:coauthVersionMax="36" xr10:uidLastSave="{00000000-0000-0000-0000-000000000000}"/>
  <bookViews>
    <workbookView xWindow="0" yWindow="0" windowWidth="23040" windowHeight="8772" xr2:uid="{2BEB95B2-7E06-49B7-9BBC-858AE7B8585D}"/>
  </bookViews>
  <sheets>
    <sheet name="Sheet1" sheetId="1" r:id="rId1"/>
    <sheet name="nemamo" sheetId="2" r:id="rId2"/>
    <sheet name="ANALIZA" sheetId="3" r:id="rId3"/>
  </sheets>
  <definedNames>
    <definedName name="_Hlk122078360" localSheetId="0">Sheet1!$A$425</definedName>
    <definedName name="_Hlk123541076" localSheetId="0">Sheet1!$A$36</definedName>
    <definedName name="_Hlk123541143" localSheetId="0">Sheet1!$B$36</definedName>
    <definedName name="_Hlk152504799" localSheetId="0">Sheet1!$A$26</definedName>
    <definedName name="_Hlk152505861" localSheetId="0">Sheet1!$A$40</definedName>
    <definedName name="_Hlk152522274" localSheetId="0">Sheet1!$A$177</definedName>
    <definedName name="_Hlk152522915" localSheetId="0">Sheet1!$A$230</definedName>
    <definedName name="_Hlk152523413" localSheetId="0">Sheet1!$A$259</definedName>
    <definedName name="_Hlk152523784" localSheetId="0">Sheet1!$A$272</definedName>
    <definedName name="_Hlk152526075" localSheetId="0">Sheet1!$A$335</definedName>
    <definedName name="_Hlk152576135" localSheetId="0">Sheet1!$A$167</definedName>
    <definedName name="_Hlk152576250" localSheetId="0">Sheet1!$A$185</definedName>
    <definedName name="_Hlk152577473" localSheetId="0">Sheet1!$A$441</definedName>
    <definedName name="_Hlk152577579" localSheetId="0">Sheet1!$A$443</definedName>
    <definedName name="_xlnm.Print_Area" localSheetId="0">Sheet1!$A$1:$D$459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3" l="1"/>
  <c r="G13" i="3"/>
  <c r="D376" i="1"/>
  <c r="D379" i="1"/>
  <c r="D380" i="1"/>
  <c r="D381" i="1"/>
  <c r="D386" i="1"/>
  <c r="G7" i="3"/>
  <c r="C346" i="1"/>
  <c r="Q367" i="1"/>
  <c r="C384" i="1" s="1"/>
  <c r="D384" i="1" s="1"/>
  <c r="C302" i="1"/>
  <c r="Q301" i="1"/>
  <c r="O287" i="1" l="1"/>
  <c r="E284" i="1"/>
  <c r="O181" i="1"/>
  <c r="P179" i="1"/>
  <c r="P367" i="1" s="1"/>
  <c r="C389" i="1" s="1"/>
  <c r="D389" i="1" s="1"/>
  <c r="C151" i="1"/>
  <c r="K151" i="1" s="1"/>
  <c r="O136" i="1"/>
  <c r="N137" i="1"/>
  <c r="N367" i="1" s="1"/>
  <c r="C388" i="1" s="1"/>
  <c r="D388" i="1" s="1"/>
  <c r="K132" i="1"/>
  <c r="M103" i="1"/>
  <c r="M367" i="1" s="1"/>
  <c r="C387" i="1" s="1"/>
  <c r="D387" i="1" s="1"/>
  <c r="L102" i="1"/>
  <c r="L367" i="1" s="1"/>
  <c r="C382" i="1" s="1"/>
  <c r="D382" i="1" s="1"/>
  <c r="C257" i="1"/>
  <c r="G257" i="1" s="1"/>
  <c r="O367" i="1" l="1"/>
  <c r="C374" i="1" s="1"/>
  <c r="D374" i="1" s="1"/>
  <c r="C242" i="1"/>
  <c r="K48" i="1"/>
  <c r="C47" i="1"/>
  <c r="F47" i="1" s="1"/>
  <c r="K37" i="1"/>
  <c r="K367" i="1" s="1"/>
  <c r="C383" i="1" s="1"/>
  <c r="D383" i="1" s="1"/>
  <c r="B390" i="1" l="1"/>
  <c r="G362" i="1"/>
  <c r="G346" i="1"/>
  <c r="G331" i="1"/>
  <c r="G317" i="1"/>
  <c r="G302" i="1"/>
  <c r="F303" i="1"/>
  <c r="G288" i="1"/>
  <c r="F285" i="1"/>
  <c r="F256" i="1"/>
  <c r="J243" i="1"/>
  <c r="J367" i="1" s="1"/>
  <c r="C385" i="1" s="1"/>
  <c r="D385" i="1" s="1"/>
  <c r="F241" i="1"/>
  <c r="G242" i="1"/>
  <c r="G211" i="1"/>
  <c r="E177" i="1"/>
  <c r="G152" i="1"/>
  <c r="G138" i="1"/>
  <c r="G88" i="1"/>
  <c r="G60" i="1"/>
  <c r="F104" i="1"/>
  <c r="I105" i="1"/>
  <c r="I367" i="1" s="1"/>
  <c r="C375" i="1" s="1"/>
  <c r="D375" i="1" s="1"/>
  <c r="G74" i="1"/>
  <c r="H75" i="1"/>
  <c r="F367" i="1" l="1"/>
  <c r="C377" i="1" s="1"/>
  <c r="D377" i="1" s="1"/>
  <c r="G367" i="1"/>
  <c r="C378" i="1" s="1"/>
  <c r="D378" i="1" s="1"/>
  <c r="H89" i="1" l="1"/>
  <c r="H367" i="1" s="1"/>
  <c r="C373" i="1" s="1"/>
  <c r="D373" i="1" s="1"/>
  <c r="E367" i="1"/>
  <c r="B360" i="1"/>
  <c r="D360" i="1" s="1"/>
  <c r="B344" i="1"/>
  <c r="D344" i="1" s="1"/>
  <c r="B328" i="1"/>
  <c r="D328" i="1" s="1"/>
  <c r="B314" i="1"/>
  <c r="D314" i="1" s="1"/>
  <c r="B299" i="1"/>
  <c r="D299" i="1" s="1"/>
  <c r="B281" i="1"/>
  <c r="D281" i="1" s="1"/>
  <c r="B267" i="1"/>
  <c r="D267" i="1" s="1"/>
  <c r="B254" i="1"/>
  <c r="D254" i="1" s="1"/>
  <c r="B239" i="1"/>
  <c r="D239" i="1" s="1"/>
  <c r="B222" i="1"/>
  <c r="D222" i="1" s="1"/>
  <c r="B207" i="1"/>
  <c r="D207" i="1" s="1"/>
  <c r="B194" i="1"/>
  <c r="D194" i="1" s="1"/>
  <c r="B162" i="1"/>
  <c r="D162" i="1" s="1"/>
  <c r="B148" i="1"/>
  <c r="D148" i="1" s="1"/>
  <c r="B130" i="1"/>
  <c r="D130" i="1" s="1"/>
  <c r="B100" i="1"/>
  <c r="D100" i="1" s="1"/>
  <c r="B85" i="1"/>
  <c r="D85" i="1" s="1"/>
  <c r="B70" i="1"/>
  <c r="D70" i="1" s="1"/>
  <c r="B34" i="1"/>
  <c r="D34" i="1" s="1"/>
  <c r="B20" i="1"/>
  <c r="D20" i="1" s="1"/>
  <c r="B175" i="1"/>
  <c r="D175" i="1" s="1"/>
  <c r="B117" i="1"/>
  <c r="D117" i="1" s="1"/>
  <c r="B55" i="1"/>
  <c r="D55" i="1" s="1"/>
  <c r="B45" i="1"/>
  <c r="D45" i="1" s="1"/>
  <c r="C372" i="1" l="1"/>
  <c r="D372" i="1" s="1"/>
  <c r="D390" i="1" l="1"/>
  <c r="C390" i="1"/>
</calcChain>
</file>

<file path=xl/sharedStrings.xml><?xml version="1.0" encoding="utf-8"?>
<sst xmlns="http://schemas.openxmlformats.org/spreadsheetml/2006/main" count="517" uniqueCount="209">
  <si>
    <t>Članak 1.</t>
  </si>
  <si>
    <t>Članak 2.</t>
  </si>
  <si>
    <t>Članak 3.</t>
  </si>
  <si>
    <t>Članak 4.</t>
  </si>
  <si>
    <t xml:space="preserve">1. Rekonstrukcija ulice Svete Barbare (A211004) </t>
  </si>
  <si>
    <t xml:space="preserve">Vrsta komunalne infrastrukture: javne prometne površine na kojima nije dopušten promet motornih vozila. </t>
  </si>
  <si>
    <t>Planirane aktivnosti svrstavaju se u skupine B i D.</t>
  </si>
  <si>
    <t xml:space="preserve">Analiza troškova: </t>
  </si>
  <si>
    <t xml:space="preserve">- troškovi zemljišta na kojima će se graditi kom. infrastruktura: </t>
  </si>
  <si>
    <t xml:space="preserve">- troškovi izrade projekata i druge dokumentacije: </t>
  </si>
  <si>
    <t xml:space="preserve">- troškovi građenja i provedbe stručnog nadzora građenja: </t>
  </si>
  <si>
    <t xml:space="preserve">Ukupno: </t>
  </si>
  <si>
    <t xml:space="preserve">Izvori financiranja: </t>
  </si>
  <si>
    <t xml:space="preserve">- MRRFEU: </t>
  </si>
  <si>
    <t>- opći:</t>
  </si>
  <si>
    <t>- EU-nac.f:.</t>
  </si>
  <si>
    <t xml:space="preserve">2. Revitalizacija obrambenih utvrda Grada Korčule (K 2110016) </t>
  </si>
  <si>
    <t xml:space="preserve">Planirani radovi odnose se isključivo na radove na javnim prometnim površinama na kojima nije dopušten promet motornih vozila unutar kompletnog projekta. </t>
  </si>
  <si>
    <t xml:space="preserve">Dodatna ulaganja na građevinskim objektima. </t>
  </si>
  <si>
    <t>Planirane aktivnosti svrstavaju se u skupine A i B.</t>
  </si>
  <si>
    <t>- spom. rentaf:</t>
  </si>
  <si>
    <t xml:space="preserve">Interpretacijski centar povijesti nastanka, značaja i izvedbi Fortece i bastiona.. </t>
  </si>
  <si>
    <t>- EU-nac.f:</t>
  </si>
  <si>
    <t>- Min.kult.k.:</t>
  </si>
  <si>
    <t xml:space="preserve">5. Gospodarenje otpadom (T 211912) </t>
  </si>
  <si>
    <t xml:space="preserve">Vrsta komunalne infrastrukture: javne prometne površine na kojima nije dopušten promet motornih vozila, javne zelene površine. </t>
  </si>
  <si>
    <t xml:space="preserve">Planirani radovi odnose se isključivo na radove na javnim prometnim površinama na kojima nije dopušten promet motornih vozila i javne zelene površine unutar kompletnog projekta. </t>
  </si>
  <si>
    <t xml:space="preserve">- komunalni doprinos: </t>
  </si>
  <si>
    <t>- FZZOIEU:</t>
  </si>
  <si>
    <t xml:space="preserve">Vrsta komunalne infrastrukture: javna rasvjeta. </t>
  </si>
  <si>
    <t>Planirane aktivnosti svrstavaju se u skupine A, B, C i D.</t>
  </si>
  <si>
    <t xml:space="preserve">7. Izrada projektne dokumentacije i troškovi nadzora (T212004) </t>
  </si>
  <si>
    <t xml:space="preserve">Vrsta komunalne infrastrukture: nerazvrstane ceste, javne prometne površine na kojima nije dopušten promet motornih vozila, javna parkirališta, javne garaže, javne zelene površine, građevine i uređaji javne namjene, javna rasvjeta, groblja i krematoriji na grobljima, građevine namijenjene obavljanju javnog prijevoza. </t>
  </si>
  <si>
    <t xml:space="preserve">Planirani radovi odnose se isključivo na projekte koji se odnose na komunalnu infrastrukturu. Ukupno je za sve projekte planirano 500.000,00 €. </t>
  </si>
  <si>
    <t xml:space="preserve">- koncesije: </t>
  </si>
  <si>
    <t xml:space="preserve">- lučka naknada: </t>
  </si>
  <si>
    <t xml:space="preserve">8. Otkup zemljišta za gradske projekte (K212005) </t>
  </si>
  <si>
    <t xml:space="preserve">Vrsta komunalne infrastrukture: nerazvrstane ceste. </t>
  </si>
  <si>
    <t xml:space="preserve">- prihodi od prodaje: </t>
  </si>
  <si>
    <t xml:space="preserve">9. Sufinanciranje kapitalnih projekata od interesa za Grad (K212014) </t>
  </si>
  <si>
    <t xml:space="preserve">Vrsta komunalne infrastrukture: nerazvrstane ceste, javne prometne površine na kojima nije dopušten promet motornih vozila, javna parkirališta, javne zelene površine, građevine i uređaji javne namjene, javna rasvjeta. </t>
  </si>
  <si>
    <t xml:space="preserve">Planirani troškovi odnose se isključivo na projekte koji se odnose na komunalnu infrastrukturu. Ukupno je za sve projekte planirano 5.800.000,00 €. </t>
  </si>
  <si>
    <t xml:space="preserve">- EU - nacionalni fondovi: </t>
  </si>
  <si>
    <t>- koncesije:</t>
  </si>
  <si>
    <t>- kapitalni:</t>
  </si>
  <si>
    <t xml:space="preserve">10. Šetalište Tina Ujevića (K212015) </t>
  </si>
  <si>
    <t>Planirane aktivnosti svrstavaju se u skupinu D.</t>
  </si>
  <si>
    <t xml:space="preserve">11. Marmontov put (K212018) </t>
  </si>
  <si>
    <t>Planirane aktivnosti svrstavaju se u skupine C i D.</t>
  </si>
  <si>
    <t xml:space="preserve">12. Aglomeracije Grada Korčule (K212022) </t>
  </si>
  <si>
    <t xml:space="preserve">Komunalne infrastruktura: </t>
  </si>
  <si>
    <t>Planirane aktivnosti svrstavaju se u skupine A, B i C.</t>
  </si>
  <si>
    <t xml:space="preserve">- vodni doprinos: </t>
  </si>
  <si>
    <t xml:space="preserve">13. GZ Česvinica (K212024) </t>
  </si>
  <si>
    <t xml:space="preserve">Planirani troškovi odnose se isključivo radove na javnim prometnim površinama na kojima je dopušten promet motornih vozila unutar kompletnog projekta. Ukupno je za kompletan projekt planirano  6.640,00 €. </t>
  </si>
  <si>
    <t>Planirana aktivnost svrstava se u skupinu D.</t>
  </si>
  <si>
    <t xml:space="preserve">Planirani troškovi odnose se isključivo radove na javnim prometnim površinama na kojima nije dopušten promet motornih vozila unutar kompletnog projekta. </t>
  </si>
  <si>
    <t xml:space="preserve">- turist. prist.: </t>
  </si>
  <si>
    <t xml:space="preserve">15. Knežev dvor, vrt i južni zid (K2110020) </t>
  </si>
  <si>
    <t xml:space="preserve">- kapitalne: </t>
  </si>
  <si>
    <t>- Min. kult.k:</t>
  </si>
  <si>
    <t xml:space="preserve">16. Uređenje sportskog igrališta Žrnovo (A211313) </t>
  </si>
  <si>
    <t>- ost. tekuće:</t>
  </si>
  <si>
    <t>17. Spomenik poginulim i nestalim hrvatskim braniteljima iz Domovinskog rata (A212019)</t>
  </si>
  <si>
    <t>Planirana aktivnost svrstava se u skupinu B.</t>
  </si>
  <si>
    <t xml:space="preserve">54.005,00 € </t>
  </si>
  <si>
    <t>6.001,00 €</t>
  </si>
  <si>
    <t xml:space="preserve">18. Čišćenje Tre Pozze (T212009) </t>
  </si>
  <si>
    <t xml:space="preserve">- spom. renta: </t>
  </si>
  <si>
    <t>- kapitalne:</t>
  </si>
  <si>
    <t xml:space="preserve">19. Reciklažno dvorište (K212025) </t>
  </si>
  <si>
    <t>Planirana aktivnost svrstava se u skupinu A.</t>
  </si>
  <si>
    <t xml:space="preserve">20. Rekonstrukcija zgrade dječjeg vrtića u Čari (A212312) </t>
  </si>
  <si>
    <t>- prod. Zaval.:</t>
  </si>
  <si>
    <t>- EU – nac. fondovi:</t>
  </si>
  <si>
    <t xml:space="preserve">21. Rekonstrukcija dječjeg vrtića Korčula (A212306) </t>
  </si>
  <si>
    <t>- MRRFEU:</t>
  </si>
  <si>
    <t xml:space="preserve">22. Uređenje zgrade škole Dominče (A212307) </t>
  </si>
  <si>
    <t>- komunalni doprinos:</t>
  </si>
  <si>
    <t xml:space="preserve">23. Rekonstrukcija zgrade dječjeg vrtića i škole u Račišću (A212313) </t>
  </si>
  <si>
    <t xml:space="preserve">24. Rekonstrukcija dječjeg vrtića u Žrnovu (A212314) </t>
  </si>
  <si>
    <t>Komunalni doprinos</t>
  </si>
  <si>
    <t>Prihodi od prodaje</t>
  </si>
  <si>
    <t>Naknada za legalizaciju</t>
  </si>
  <si>
    <t>MRRFEU</t>
  </si>
  <si>
    <t>EU – nacionalni fondovi</t>
  </si>
  <si>
    <t>Opći</t>
  </si>
  <si>
    <t>FZZOIEU</t>
  </si>
  <si>
    <t>Min kulture</t>
  </si>
  <si>
    <t>Kapitalni projekti</t>
  </si>
  <si>
    <t>Koncesije</t>
  </si>
  <si>
    <t>Spomenička renta</t>
  </si>
  <si>
    <t>Prodaja Zavalatica</t>
  </si>
  <si>
    <t>Ostala tekuća</t>
  </si>
  <si>
    <t>Turistička pristojba</t>
  </si>
  <si>
    <t>lučka naknada</t>
  </si>
  <si>
    <t>Vodni doprinos</t>
  </si>
  <si>
    <t>UKUPNO</t>
  </si>
  <si>
    <t>GRADSKOG VIJEĆA</t>
  </si>
  <si>
    <t>Marija Šegedin, v.r.</t>
  </si>
  <si>
    <t>O b r a z l o ž e n j e</t>
  </si>
  <si>
    <t>Obrazloženje vezano uz programe:</t>
  </si>
  <si>
    <t>Rekonstrukcija ulice Svete Barbare</t>
  </si>
  <si>
    <t>Revitalizacija obrambenih utvrda Grada Korčule</t>
  </si>
  <si>
    <t>Plan upravljanja kulturnom baštinom Grada Korčule-Interreg Italija-Hrvatska</t>
  </si>
  <si>
    <t>Forteca i bastion (K210018)</t>
  </si>
  <si>
    <t xml:space="preserve">Gospodarenje otpadom (T 211912) </t>
  </si>
  <si>
    <t>Održavanje i širenje mreže javne rasvjete (A211902)</t>
  </si>
  <si>
    <t>Izrada projektne dokumentacije i troškovi nadzora (T212004)</t>
  </si>
  <si>
    <t>Otkup zemljišta za gradske projekte (K212005)</t>
  </si>
  <si>
    <t>Sufinanciranje kapitalnih projekata od interesa za Grad (K212014)</t>
  </si>
  <si>
    <t>Šetalište Tina Ujevića (K212015)</t>
  </si>
  <si>
    <t>Aglomeracije Grada Korčule (K212022)</t>
  </si>
  <si>
    <t>GZ Česvinica (K212024)</t>
  </si>
  <si>
    <t>Ljetno kino (K2110019)</t>
  </si>
  <si>
    <t>Knežev dvor, vrt i južni zid (K2110020)</t>
  </si>
  <si>
    <t>Uređenje sportskog igrališta Žrnovo (A211313)</t>
  </si>
  <si>
    <t>Spomenik poginulim i nestalim hrvatskim braniteljima iz Domovinskog rata (A212019)</t>
  </si>
  <si>
    <t>Čišćenje Tre Pozze (T212009)</t>
  </si>
  <si>
    <t>Program</t>
  </si>
  <si>
    <t>Razlika</t>
  </si>
  <si>
    <t xml:space="preserve">Programa građenja komunalne infrastrukture </t>
  </si>
  <si>
    <t xml:space="preserve">Članak 6. mijenja se i glasi:  </t>
  </si>
  <si>
    <t>PREDSJEDNICA</t>
  </si>
  <si>
    <t>Razlozi zašto se mijenjaju sredstva predviđena za pojedine programe:</t>
  </si>
  <si>
    <t>Troškovi građenja komunalne infrastrukture prema izvoru financiranja:</t>
  </si>
  <si>
    <t xml:space="preserve">Izm. i dopune  </t>
  </si>
  <si>
    <t xml:space="preserve">Izm. i dopune </t>
  </si>
  <si>
    <t>Ove Izm. i dopune Programa stupaju na snagu prvi dan nakon objave u „Službenom glasniku Grada Korčule“.</t>
  </si>
  <si>
    <t>- komunalna naknada</t>
  </si>
  <si>
    <t xml:space="preserve">14. Ljetno kino - uređenje ljetne pozornice (K2110019) </t>
  </si>
  <si>
    <t>- naknada za legalizaciju.:</t>
  </si>
  <si>
    <t>- EU-nacionalni fondovi:</t>
  </si>
  <si>
    <t>- spom. renta:</t>
  </si>
  <si>
    <t xml:space="preserve"> U 2024. godini nije otvoren ni jedan prikladan natječaj za sufinanciranje radova. </t>
  </si>
  <si>
    <t>Program građenja komunalne infrastrukture u 2024. godini donesen je na 20. sjednici  Gradskog vijeća održanoj dana 12. prosinca 2023. godine. Objavljen je u „Službenom glasniku Grada Korčule“ broj 7/23</t>
  </si>
  <si>
    <t>Kako su izrađene izmjene i dopune proračuna Grada Korčule za 2024. godinu, koje su upućene Gradskom vijeću Grada Korčule na donošenje, a kojim se bitno mijenjaju  iznosi predviđeni je pojedine programe, dodaju se novi programi, mijenjaju se i izvori financiranja, izrađen je ovaj Konačni prijedlog izmjene i dopune Programa građenja komunalne infrastrukture u 2024. godini.</t>
  </si>
  <si>
    <t>Otkup nije realiziran zbog zemljišnih knjiga.</t>
  </si>
  <si>
    <r>
      <t xml:space="preserve"> </t>
    </r>
    <r>
      <rPr>
        <sz val="12"/>
        <color theme="1"/>
        <rFont val="Times New Roman"/>
        <family val="1"/>
      </rPr>
      <t>Sredstva su  u skladu s do sada utrošenim sredstvima i sredstvima planiranim za utrošiti do kraja 2024. godine.</t>
    </r>
  </si>
  <si>
    <t>Dana su sredstva utrošena na održavanje javne rasvjete do kraja 2024. god.</t>
  </si>
  <si>
    <t>Ukupno utrošeno za  projekte Grada Korčule za 2024.</t>
  </si>
  <si>
    <t>Nije se realizirao nijedan otkup.</t>
  </si>
  <si>
    <t>Program je smanjen u skladu s do sada utrošenim sredstvima</t>
  </si>
  <si>
    <t>Utrošak za preprojektiranje prerma konzervatoskim  smjernicama.</t>
  </si>
  <si>
    <t>U tijeku je izrada projektne dokumentacije i ishođenje  dozvola za pojedine cjeline unutar svih Aglomeracija. Grad Korčula realizirao je ucrtavanje nerazvrstanih cesta na području Korčule, Žrnova i Račišća u koje se ugrađuje mreža fekalne odvodnje i vodovodne mreže kroz projekte Aglomeracija Grada Korčule. Planirana sredstva izmijenjena su u skladu s dosad utrošenim, odnosno sredstvima planiranim za utrošiti do kraja 2024.</t>
  </si>
  <si>
    <t>Zbog negativnog mišljenja MUPa i blizine križanja nije se pokrenula realizacija</t>
  </si>
  <si>
    <t>Stvarno utrošena sredstva za dokumentaciju.</t>
  </si>
  <si>
    <t>Projekt prijavljen fondu, nerealiziran.</t>
  </si>
  <si>
    <t>Utrošak za natječajnu dokumentaciju za odabir rješenja.</t>
  </si>
  <si>
    <t>Prijavljeno fondu, nerealizirano.</t>
  </si>
  <si>
    <t xml:space="preserve"> Reciklažno dvorište (K212025) </t>
  </si>
  <si>
    <t>Projekt u realizaciji, ugovoreni radovi započeti 08.10.2024. s rokom od 7 mjeseci</t>
  </si>
  <si>
    <t>Projekt u realizaciji, ugovoreni radovi započeti 10.05.2024. I trebaju dovršiti do kraja 2024.</t>
  </si>
  <si>
    <t xml:space="preserve">Rekonstrukcija zgrade dječjeg vrtića u Čari (A212312) </t>
  </si>
  <si>
    <t xml:space="preserve"> Uređenje zgrade škole Dominče (A212307) </t>
  </si>
  <si>
    <t>Utrošak u 2024 za prilagodbu s MUPom.</t>
  </si>
  <si>
    <t xml:space="preserve">Rekonstrukcija zgrade dječjeg vrtića i škole u Račišću (A212313) </t>
  </si>
  <si>
    <t>Utrošak u 2024. na dokumentaciju.</t>
  </si>
  <si>
    <t>Grada Korčule u 2024. godini</t>
  </si>
  <si>
    <t xml:space="preserve">„U 2024. godini građenje komunalne infrastrukture obuhvaća sljedeće programe: </t>
  </si>
  <si>
    <t>kom dop</t>
  </si>
  <si>
    <t>opći</t>
  </si>
  <si>
    <t>kom nakn</t>
  </si>
  <si>
    <t xml:space="preserve"> EU - nac fond</t>
  </si>
  <si>
    <t>nak za leg</t>
  </si>
  <si>
    <t>KLASA: 363-07/24-01/02</t>
  </si>
  <si>
    <t>URBROJ: 2117-9-02-24-1</t>
  </si>
  <si>
    <t>ost tek</t>
  </si>
  <si>
    <t>Komunalna naknada</t>
  </si>
  <si>
    <t>- spomenička renta</t>
  </si>
  <si>
    <t>spom rent</t>
  </si>
  <si>
    <t>4. Forteca i bastion (K2110018)</t>
  </si>
  <si>
    <t>3. Plan upravljanja kulturnom baštinom Grada Korčule-Interreg Italija-Hrvatska (K2110017)</t>
  </si>
  <si>
    <t>A2117103</t>
  </si>
  <si>
    <t>Provođenje DDD mjera</t>
  </si>
  <si>
    <t>plan 1</t>
  </si>
  <si>
    <t>plan 2</t>
  </si>
  <si>
    <t xml:space="preserve">6. Održavanje i širenje mreže javne rasvjete (A211912) </t>
  </si>
  <si>
    <t>konces</t>
  </si>
  <si>
    <t>lučka</t>
  </si>
  <si>
    <t>- spom. renta</t>
  </si>
  <si>
    <t>- pom. dobro</t>
  </si>
  <si>
    <t>- od prodaje</t>
  </si>
  <si>
    <t>pom. dob</t>
  </si>
  <si>
    <t>od prod</t>
  </si>
  <si>
    <t>pom. dobro</t>
  </si>
  <si>
    <t>. od prodaje</t>
  </si>
  <si>
    <t>vodni</t>
  </si>
  <si>
    <t>A212222</t>
  </si>
  <si>
    <t>Prometna povezanost okolnih mjesta Grada</t>
  </si>
  <si>
    <t>pr Zav</t>
  </si>
  <si>
    <t>ANALIZA</t>
  </si>
  <si>
    <t>ODRŽAVANJE</t>
  </si>
  <si>
    <t>Vještaci</t>
  </si>
  <si>
    <t>(ovo je Bernardi u drugom odjelu)</t>
  </si>
  <si>
    <t>GRAĐENJE</t>
  </si>
  <si>
    <t>UKUPNO  G I O (ODJEL)</t>
  </si>
  <si>
    <t>BERN ODJEL</t>
  </si>
  <si>
    <t>Nije mi ušlo</t>
  </si>
  <si>
    <r>
      <t>Ukupna sredstva za realizaciju ovih Izmjena i dopuna Programa iznose1.926.512,30</t>
    </r>
    <r>
      <rPr>
        <sz val="12"/>
        <color rgb="FFFF0000"/>
        <rFont val="Times New Roman"/>
        <family val="1"/>
      </rPr>
      <t xml:space="preserve"> </t>
    </r>
    <r>
      <rPr>
        <sz val="12"/>
        <rFont val="Times New Roman"/>
        <family val="1"/>
      </rPr>
      <t>€.</t>
    </r>
  </si>
  <si>
    <t>Na temelju članka 67. stavka 1. Zakona o komunalnom gospodarstvu („Narodne novine“, broj 68/18, 110/18 i 32/20), članka 47. stavka 1. točke 27.  Statuta Grada Korčule („Službeni glasnik Grada Korčule“, broj 3/18 i 3/21), te članka 63. Poslovnika Gradskog vijeća Grada Korčule („Službeni glasnik Grada Korčule“, broj 8/18), Gradsko vijeće Grada Korčule je na 29. sjednici održanoj dana 20. prosinca 2024. godine donijelo</t>
  </si>
  <si>
    <t>U Programu građenja komunalne infrastrukture Grada Korčule u 2024. godini („Službeni glasnik Grada Korčule“ broj 7/23),  članak 5. mijenja se i glasi:</t>
  </si>
  <si>
    <r>
      <t xml:space="preserve"> </t>
    </r>
    <r>
      <rPr>
        <sz val="12"/>
        <color theme="1"/>
        <rFont val="Times New Roman"/>
        <family val="1"/>
      </rPr>
      <t>U 2024. godini nastavljeno je s postupkom ishođenja građevinskih dozvola. Izvršene su prijave na natječaje predviđene za sufinanciranje radova. Izmjena planiranih sredstava u skladu sa sredstvima utrošenim do kraja 2024. godine.</t>
    </r>
  </si>
  <si>
    <t>Program prijavljen na fond Interreg ITA-HRV 2021-2027, u realizaciji.</t>
  </si>
  <si>
    <t>Radovi uređenja sportskog igrališta Žrnovo u tijeku,  daje se planirano u 2024. god</t>
  </si>
  <si>
    <t>A212318</t>
  </si>
  <si>
    <t xml:space="preserve">Postav I opremanje </t>
  </si>
  <si>
    <t>Postav I opr MP</t>
  </si>
  <si>
    <t>Korčula, 20. prosinca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</si>
</sst>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1];[Red]\-#,##0.00\ [$€-1]"/>
    <numFmt numFmtId="165" formatCode="#,##0.00_ ;[Red]\-#,##0.00\ "/>
  </numFmts>
  <fonts count="26" x14ac:knownFonts="1">
    <font>
      <sz val="11"/>
      <color theme="1"/>
      <name val="Calibri"/>
      <family val="2"/>
      <charset val="238"/>
      <scheme val="minor"/>
    </font>
    <font>
      <sz val="11.5"/>
      <color theme="1"/>
      <name val="Times New Roman"/>
      <family val="1"/>
    </font>
    <font>
      <sz val="12"/>
      <color rgb="FF000000"/>
      <name val="Times New Roman"/>
      <family val="1"/>
    </font>
    <font>
      <b/>
      <sz val="11.5"/>
      <color rgb="FF000000"/>
      <name val="Times New Roman"/>
      <family val="1"/>
    </font>
    <font>
      <sz val="11.5"/>
      <color rgb="FF000000"/>
      <name val="Times New Roman"/>
      <family val="1"/>
    </font>
    <font>
      <sz val="11"/>
      <color theme="1"/>
      <name val="Times New Roman"/>
      <family val="1"/>
    </font>
    <font>
      <sz val="11.5"/>
      <color theme="1"/>
      <name val="Calibri"/>
      <family val="2"/>
      <scheme val="minor"/>
    </font>
    <font>
      <sz val="11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sz val="11"/>
      <name val="Calibri"/>
      <family val="2"/>
      <charset val="238"/>
      <scheme val="minor"/>
    </font>
    <font>
      <sz val="12"/>
      <name val="Times New Roman"/>
      <family val="1"/>
    </font>
    <font>
      <b/>
      <sz val="11.5"/>
      <name val="Times New Roman"/>
      <family val="1"/>
    </font>
    <font>
      <sz val="11.5"/>
      <name val="Times New Roman"/>
      <family val="1"/>
    </font>
    <font>
      <sz val="10"/>
      <name val="Times New Roman"/>
      <family val="1"/>
    </font>
    <font>
      <sz val="12"/>
      <color rgb="FFFF0000"/>
      <name val="Times New Roman"/>
      <family val="1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9"/>
      <color rgb="FF000000"/>
      <name val="Times New Roman"/>
      <family val="1"/>
    </font>
    <font>
      <sz val="9"/>
      <color theme="1"/>
      <name val="Times New Roman"/>
      <family val="1"/>
    </font>
    <font>
      <b/>
      <sz val="9"/>
      <color rgb="FF000000"/>
      <name val="Times New Roman"/>
      <family val="1"/>
    </font>
    <font>
      <sz val="11"/>
      <name val="Times New Roman"/>
      <family val="1"/>
    </font>
    <font>
      <b/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49">
    <xf numFmtId="0" fontId="0" fillId="0" borderId="0" xfId="0"/>
    <xf numFmtId="0" fontId="3" fillId="0" borderId="2" xfId="0" applyFont="1" applyBorder="1" applyAlignment="1">
      <alignment vertical="center" wrapText="1"/>
    </xf>
    <xf numFmtId="0" fontId="4" fillId="0" borderId="5" xfId="0" applyFont="1" applyBorder="1" applyAlignment="1">
      <alignment horizontal="right" vertical="center" wrapText="1"/>
    </xf>
    <xf numFmtId="4" fontId="0" fillId="0" borderId="0" xfId="0" applyNumberForma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8" fillId="0" borderId="0" xfId="0" applyFont="1"/>
    <xf numFmtId="0" fontId="3" fillId="0" borderId="3" xfId="0" applyFont="1" applyBorder="1" applyAlignment="1">
      <alignment vertical="center" wrapText="1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4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Continuous"/>
    </xf>
    <xf numFmtId="0" fontId="4" fillId="0" borderId="4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Continuous" vertical="top"/>
    </xf>
    <xf numFmtId="0" fontId="4" fillId="0" borderId="0" xfId="0" applyFont="1" applyAlignment="1">
      <alignment horizontal="centerContinuous" vertical="top"/>
    </xf>
    <xf numFmtId="0" fontId="8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 wrapText="1"/>
    </xf>
    <xf numFmtId="4" fontId="4" fillId="0" borderId="5" xfId="0" applyNumberFormat="1" applyFont="1" applyBorder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4" fontId="3" fillId="0" borderId="3" xfId="0" applyNumberFormat="1" applyFont="1" applyBorder="1" applyAlignment="1">
      <alignment vertical="center" wrapText="1"/>
    </xf>
    <xf numFmtId="165" fontId="3" fillId="0" borderId="5" xfId="0" applyNumberFormat="1" applyFont="1" applyBorder="1" applyAlignment="1">
      <alignment horizontal="right" vertical="center" wrapText="1"/>
    </xf>
    <xf numFmtId="165" fontId="3" fillId="0" borderId="2" xfId="0" applyNumberFormat="1" applyFont="1" applyBorder="1" applyAlignment="1">
      <alignment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0" fontId="2" fillId="0" borderId="9" xfId="0" applyFont="1" applyBorder="1" applyAlignment="1">
      <alignment horizontal="justify" vertical="center" wrapText="1"/>
    </xf>
    <xf numFmtId="0" fontId="10" fillId="0" borderId="4" xfId="0" applyFont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0" fontId="8" fillId="0" borderId="0" xfId="0" applyFont="1" applyAlignment="1">
      <alignment horizontal="centerContinuous" vertical="center"/>
    </xf>
    <xf numFmtId="4" fontId="3" fillId="0" borderId="8" xfId="0" applyNumberFormat="1" applyFont="1" applyBorder="1" applyAlignment="1">
      <alignment vertical="center" wrapText="1"/>
    </xf>
    <xf numFmtId="4" fontId="4" fillId="0" borderId="4" xfId="0" applyNumberFormat="1" applyFont="1" applyBorder="1" applyAlignment="1">
      <alignment horizontal="left" vertical="top"/>
    </xf>
    <xf numFmtId="4" fontId="3" fillId="0" borderId="4" xfId="0" applyNumberFormat="1" applyFont="1" applyBorder="1" applyAlignment="1">
      <alignment horizontal="left" vertical="top"/>
    </xf>
    <xf numFmtId="4" fontId="7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0" fontId="4" fillId="0" borderId="4" xfId="0" quotePrefix="1" applyFont="1" applyBorder="1" applyAlignment="1">
      <alignment horizontal="left" vertical="top"/>
    </xf>
    <xf numFmtId="0" fontId="1" fillId="0" borderId="4" xfId="0" quotePrefix="1" applyFont="1" applyBorder="1" applyAlignment="1">
      <alignment horizontal="left" vertical="top"/>
    </xf>
    <xf numFmtId="4" fontId="4" fillId="0" borderId="4" xfId="0" applyNumberFormat="1" applyFont="1" applyFill="1" applyBorder="1" applyAlignment="1">
      <alignment horizontal="right" vertical="top"/>
    </xf>
    <xf numFmtId="0" fontId="6" fillId="0" borderId="4" xfId="0" quotePrefix="1" applyFont="1" applyBorder="1" applyAlignment="1">
      <alignment horizontal="left" vertical="top"/>
    </xf>
    <xf numFmtId="0" fontId="8" fillId="0" borderId="0" xfId="0" applyFont="1" applyFill="1" applyAlignment="1">
      <alignment horizontal="justify" vertical="center"/>
    </xf>
    <xf numFmtId="4" fontId="17" fillId="0" borderId="0" xfId="0" applyNumberFormat="1" applyFont="1"/>
    <xf numFmtId="0" fontId="17" fillId="0" borderId="0" xfId="0" applyFont="1"/>
    <xf numFmtId="4" fontId="4" fillId="0" borderId="4" xfId="0" quotePrefix="1" applyNumberFormat="1" applyFont="1" applyBorder="1" applyAlignment="1">
      <alignment horizontal="left" vertical="top"/>
    </xf>
    <xf numFmtId="4" fontId="4" fillId="0" borderId="6" xfId="0" applyNumberFormat="1" applyFont="1" applyBorder="1" applyAlignment="1">
      <alignment horizontal="right" vertical="center" wrapText="1"/>
    </xf>
    <xf numFmtId="0" fontId="18" fillId="0" borderId="0" xfId="0" applyFont="1" applyAlignment="1">
      <alignment horizontal="center"/>
    </xf>
    <xf numFmtId="0" fontId="19" fillId="0" borderId="4" xfId="0" applyFont="1" applyBorder="1" applyAlignment="1">
      <alignment horizontal="center" vertical="top"/>
    </xf>
    <xf numFmtId="0" fontId="18" fillId="0" borderId="0" xfId="0" applyFont="1" applyFill="1" applyBorder="1" applyAlignment="1">
      <alignment horizontal="center"/>
    </xf>
    <xf numFmtId="0" fontId="18" fillId="0" borderId="0" xfId="0" applyFont="1"/>
    <xf numFmtId="0" fontId="20" fillId="0" borderId="0" xfId="0" applyFont="1" applyAlignment="1">
      <alignment vertical="center"/>
    </xf>
    <xf numFmtId="4" fontId="18" fillId="0" borderId="0" xfId="0" applyNumberFormat="1" applyFont="1"/>
    <xf numFmtId="4" fontId="19" fillId="0" borderId="5" xfId="0" applyNumberFormat="1" applyFont="1" applyBorder="1" applyAlignment="1">
      <alignment horizontal="right" vertical="center" wrapText="1"/>
    </xf>
    <xf numFmtId="4" fontId="19" fillId="0" borderId="1" xfId="0" applyNumberFormat="1" applyFont="1" applyBorder="1" applyAlignment="1">
      <alignment vertical="center" wrapText="1"/>
    </xf>
    <xf numFmtId="4" fontId="19" fillId="0" borderId="4" xfId="0" applyNumberFormat="1" applyFont="1" applyBorder="1" applyAlignment="1">
      <alignment horizontal="right" vertical="top"/>
    </xf>
    <xf numFmtId="4" fontId="21" fillId="0" borderId="1" xfId="0" applyNumberFormat="1" applyFont="1" applyBorder="1" applyAlignment="1">
      <alignment horizontal="left" vertical="top"/>
    </xf>
    <xf numFmtId="4" fontId="19" fillId="0" borderId="4" xfId="0" applyNumberFormat="1" applyFont="1" applyFill="1" applyBorder="1" applyAlignment="1">
      <alignment horizontal="right" vertical="top"/>
    </xf>
    <xf numFmtId="0" fontId="19" fillId="0" borderId="4" xfId="0" applyFont="1" applyBorder="1" applyAlignment="1">
      <alignment horizontal="left" vertical="top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horizontal="right" vertical="center"/>
    </xf>
    <xf numFmtId="0" fontId="19" fillId="0" borderId="0" xfId="0" applyFont="1" applyBorder="1" applyAlignment="1">
      <alignment vertical="center"/>
    </xf>
    <xf numFmtId="4" fontId="19" fillId="0" borderId="0" xfId="0" applyNumberFormat="1" applyFont="1" applyBorder="1" applyAlignment="1">
      <alignment horizontal="right" vertical="center"/>
    </xf>
    <xf numFmtId="0" fontId="18" fillId="0" borderId="0" xfId="0" applyFont="1" applyBorder="1"/>
    <xf numFmtId="0" fontId="8" fillId="0" borderId="6" xfId="0" applyFont="1" applyBorder="1" applyAlignment="1">
      <alignment horizontal="left" vertical="center"/>
    </xf>
    <xf numFmtId="0" fontId="9" fillId="0" borderId="0" xfId="0" applyFont="1" applyFill="1" applyAlignment="1">
      <alignment horizontal="left" vertical="top"/>
    </xf>
    <xf numFmtId="0" fontId="8" fillId="0" borderId="0" xfId="0" applyFont="1" applyFill="1" applyAlignment="1">
      <alignment horizontal="left" vertical="top"/>
    </xf>
    <xf numFmtId="4" fontId="0" fillId="0" borderId="0" xfId="0" applyNumberFormat="1" applyFill="1"/>
    <xf numFmtId="0" fontId="11" fillId="0" borderId="0" xfId="0" applyFont="1" applyFill="1"/>
    <xf numFmtId="4" fontId="0" fillId="0" borderId="0" xfId="0" applyNumberFormat="1" applyFill="1" applyAlignment="1">
      <alignment horizontal="centerContinuous"/>
    </xf>
    <xf numFmtId="0" fontId="11" fillId="0" borderId="0" xfId="0" applyFont="1" applyFill="1" applyAlignment="1">
      <alignment horizontal="centerContinuous"/>
    </xf>
    <xf numFmtId="4" fontId="8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right" vertical="center" wrapText="1"/>
    </xf>
    <xf numFmtId="0" fontId="12" fillId="0" borderId="5" xfId="0" applyFont="1" applyFill="1" applyBorder="1" applyAlignment="1">
      <alignment horizontal="right" vertical="center" wrapText="1"/>
    </xf>
    <xf numFmtId="4" fontId="4" fillId="0" borderId="5" xfId="0" applyNumberFormat="1" applyFont="1" applyFill="1" applyBorder="1" applyAlignment="1">
      <alignment horizontal="right" vertical="center" wrapText="1"/>
    </xf>
    <xf numFmtId="0" fontId="14" fillId="0" borderId="5" xfId="0" applyFont="1" applyFill="1" applyBorder="1" applyAlignment="1">
      <alignment horizontal="right" vertical="center" wrapText="1"/>
    </xf>
    <xf numFmtId="0" fontId="13" fillId="0" borderId="5" xfId="0" applyFont="1" applyFill="1" applyBorder="1" applyAlignment="1">
      <alignment horizontal="right" vertical="center" wrapText="1"/>
    </xf>
    <xf numFmtId="4" fontId="3" fillId="0" borderId="5" xfId="0" applyNumberFormat="1" applyFont="1" applyFill="1" applyBorder="1" applyAlignment="1">
      <alignment horizontal="right" vertical="center" wrapText="1"/>
    </xf>
    <xf numFmtId="4" fontId="13" fillId="0" borderId="5" xfId="0" applyNumberFormat="1" applyFont="1" applyFill="1" applyBorder="1" applyAlignment="1">
      <alignment horizontal="right" vertical="center" wrapText="1"/>
    </xf>
    <xf numFmtId="4" fontId="4" fillId="0" borderId="4" xfId="0" applyNumberFormat="1" applyFont="1" applyFill="1" applyBorder="1" applyAlignment="1">
      <alignment horizontal="left" vertical="top"/>
    </xf>
    <xf numFmtId="4" fontId="3" fillId="0" borderId="4" xfId="0" applyNumberFormat="1" applyFont="1" applyFill="1" applyBorder="1" applyAlignment="1">
      <alignment horizontal="right" vertical="top"/>
    </xf>
    <xf numFmtId="4" fontId="6" fillId="0" borderId="4" xfId="0" applyNumberFormat="1" applyFont="1" applyFill="1" applyBorder="1" applyAlignment="1">
      <alignment horizontal="left" vertical="top"/>
    </xf>
    <xf numFmtId="4" fontId="6" fillId="0" borderId="5" xfId="0" applyNumberFormat="1" applyFont="1" applyFill="1" applyBorder="1" applyAlignment="1">
      <alignment horizontal="left" vertical="top"/>
    </xf>
    <xf numFmtId="4" fontId="6" fillId="0" borderId="4" xfId="0" applyNumberFormat="1" applyFont="1" applyFill="1" applyBorder="1" applyAlignment="1">
      <alignment horizontal="right" vertical="top"/>
    </xf>
    <xf numFmtId="4" fontId="14" fillId="0" borderId="5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4" fontId="14" fillId="0" borderId="3" xfId="0" applyNumberFormat="1" applyFont="1" applyFill="1" applyBorder="1" applyAlignment="1">
      <alignment horizontal="right" vertical="center" wrapText="1"/>
    </xf>
    <xf numFmtId="4" fontId="2" fillId="0" borderId="3" xfId="0" applyNumberFormat="1" applyFont="1" applyFill="1" applyBorder="1" applyAlignment="1">
      <alignment vertical="center" wrapText="1"/>
    </xf>
    <xf numFmtId="0" fontId="12" fillId="0" borderId="3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14" fillId="0" borderId="3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164" fontId="13" fillId="0" borderId="3" xfId="0" applyNumberFormat="1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4" fontId="12" fillId="0" borderId="5" xfId="0" applyNumberFormat="1" applyFont="1" applyFill="1" applyBorder="1" applyAlignment="1">
      <alignment horizontal="right" vertical="center" wrapText="1"/>
    </xf>
    <xf numFmtId="4" fontId="3" fillId="0" borderId="3" xfId="0" applyNumberFormat="1" applyFont="1" applyFill="1" applyBorder="1" applyAlignment="1">
      <alignment vertical="center" wrapText="1"/>
    </xf>
    <xf numFmtId="4" fontId="13" fillId="0" borderId="3" xfId="0" applyNumberFormat="1" applyFont="1" applyFill="1" applyBorder="1" applyAlignment="1">
      <alignment vertical="center" wrapText="1"/>
    </xf>
    <xf numFmtId="4" fontId="1" fillId="0" borderId="4" xfId="0" applyNumberFormat="1" applyFont="1" applyFill="1" applyBorder="1" applyAlignment="1">
      <alignment horizontal="right" vertical="top"/>
    </xf>
    <xf numFmtId="4" fontId="1" fillId="0" borderId="4" xfId="0" applyNumberFormat="1" applyFont="1" applyFill="1" applyBorder="1" applyAlignment="1">
      <alignment horizontal="left" vertical="top"/>
    </xf>
    <xf numFmtId="165" fontId="13" fillId="0" borderId="5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4" fontId="12" fillId="0" borderId="3" xfId="0" applyNumberFormat="1" applyFont="1" applyFill="1" applyBorder="1" applyAlignment="1">
      <alignment horizontal="right" vertical="center" wrapText="1"/>
    </xf>
    <xf numFmtId="0" fontId="14" fillId="0" borderId="3" xfId="0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left" vertical="top"/>
    </xf>
    <xf numFmtId="4" fontId="3" fillId="0" borderId="4" xfId="0" applyNumberFormat="1" applyFont="1" applyFill="1" applyBorder="1" applyAlignment="1">
      <alignment horizontal="left" vertical="top"/>
    </xf>
    <xf numFmtId="164" fontId="13" fillId="0" borderId="5" xfId="0" applyNumberFormat="1" applyFont="1" applyFill="1" applyBorder="1" applyAlignment="1">
      <alignment horizontal="right" vertical="center" wrapText="1"/>
    </xf>
    <xf numFmtId="4" fontId="4" fillId="0" borderId="11" xfId="0" applyNumberFormat="1" applyFont="1" applyFill="1" applyBorder="1" applyAlignment="1">
      <alignment horizontal="left" vertical="top"/>
    </xf>
    <xf numFmtId="0" fontId="14" fillId="0" borderId="10" xfId="0" applyFont="1" applyFill="1" applyBorder="1" applyAlignment="1">
      <alignment horizontal="right" vertical="center" wrapText="1"/>
    </xf>
    <xf numFmtId="4" fontId="4" fillId="0" borderId="7" xfId="0" applyNumberFormat="1" applyFont="1" applyFill="1" applyBorder="1" applyAlignment="1">
      <alignment horizontal="left" vertical="top"/>
    </xf>
    <xf numFmtId="4" fontId="3" fillId="0" borderId="4" xfId="0" applyNumberFormat="1" applyFont="1" applyFill="1" applyBorder="1" applyAlignment="1">
      <alignment horizontal="center" vertical="top"/>
    </xf>
    <xf numFmtId="0" fontId="11" fillId="0" borderId="1" xfId="0" applyFont="1" applyFill="1" applyBorder="1"/>
    <xf numFmtId="0" fontId="8" fillId="0" borderId="6" xfId="0" applyFont="1" applyFill="1" applyBorder="1" applyAlignment="1">
      <alignment horizontal="left" vertical="center"/>
    </xf>
    <xf numFmtId="4" fontId="10" fillId="0" borderId="5" xfId="0" applyNumberFormat="1" applyFont="1" applyFill="1" applyBorder="1" applyAlignment="1">
      <alignment vertical="top" wrapText="1"/>
    </xf>
    <xf numFmtId="0" fontId="15" fillId="0" borderId="5" xfId="0" applyFont="1" applyFill="1" applyBorder="1" applyAlignment="1">
      <alignment vertical="top"/>
    </xf>
    <xf numFmtId="4" fontId="8" fillId="0" borderId="0" xfId="0" applyNumberFormat="1" applyFont="1" applyFill="1" applyAlignment="1">
      <alignment horizontal="center" vertical="center"/>
    </xf>
    <xf numFmtId="4" fontId="4" fillId="0" borderId="8" xfId="0" applyNumberFormat="1" applyFont="1" applyFill="1" applyBorder="1" applyAlignment="1">
      <alignment horizontal="right" vertical="center" wrapText="1"/>
    </xf>
    <xf numFmtId="4" fontId="0" fillId="0" borderId="2" xfId="0" applyNumberFormat="1" applyFill="1" applyBorder="1"/>
    <xf numFmtId="0" fontId="11" fillId="0" borderId="3" xfId="0" applyFont="1" applyFill="1" applyBorder="1"/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14" fillId="0" borderId="0" xfId="0" applyFont="1" applyAlignment="1">
      <alignment horizontal="left" vertical="top" wrapText="1"/>
    </xf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4" fontId="3" fillId="0" borderId="2" xfId="0" applyNumberFormat="1" applyFont="1" applyBorder="1" applyAlignment="1">
      <alignment vertical="center" wrapText="1"/>
    </xf>
    <xf numFmtId="4" fontId="3" fillId="0" borderId="3" xfId="0" applyNumberFormat="1" applyFont="1" applyBorder="1" applyAlignment="1">
      <alignment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8" fillId="0" borderId="0" xfId="0" applyFont="1" applyAlignment="1">
      <alignment horizontal="left" vertical="top"/>
    </xf>
    <xf numFmtId="0" fontId="3" fillId="0" borderId="8" xfId="0" applyFont="1" applyBorder="1" applyAlignment="1">
      <alignment vertical="center" wrapText="1"/>
    </xf>
    <xf numFmtId="4" fontId="22" fillId="0" borderId="5" xfId="0" applyNumberFormat="1" applyFont="1" applyFill="1" applyBorder="1" applyAlignment="1">
      <alignment horizontal="right" vertical="center" wrapText="1"/>
    </xf>
    <xf numFmtId="0" fontId="23" fillId="0" borderId="4" xfId="0" applyFont="1" applyBorder="1" applyAlignment="1">
      <alignment horizontal="left" vertical="center"/>
    </xf>
    <xf numFmtId="4" fontId="24" fillId="0" borderId="5" xfId="0" applyNumberFormat="1" applyFont="1" applyBorder="1" applyAlignment="1">
      <alignment horizontal="right" vertical="center" wrapText="1"/>
    </xf>
    <xf numFmtId="4" fontId="24" fillId="0" borderId="5" xfId="0" applyNumberFormat="1" applyFont="1" applyFill="1" applyBorder="1" applyAlignment="1">
      <alignment horizontal="right" vertical="center" wrapText="1"/>
    </xf>
    <xf numFmtId="4" fontId="25" fillId="0" borderId="5" xfId="0" applyNumberFormat="1" applyFont="1" applyFill="1" applyBorder="1" applyAlignment="1">
      <alignment horizontal="right" vertical="center" wrapText="1"/>
    </xf>
    <xf numFmtId="0" fontId="8" fillId="0" borderId="0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87833-498D-4148-85E6-3F45EE9D2FCF}">
  <dimension ref="A1:S460"/>
  <sheetViews>
    <sheetView tabSelected="1" view="pageBreakPreview" zoomScale="85" zoomScaleNormal="100" zoomScaleSheetLayoutView="85" workbookViewId="0">
      <pane ySplit="1" topLeftCell="A383" activePane="bottomLeft" state="frozen"/>
      <selection pane="bottomLeft" activeCell="A335" sqref="A335:XFD335"/>
    </sheetView>
  </sheetViews>
  <sheetFormatPr defaultRowHeight="14.4" x14ac:dyDescent="0.3"/>
  <cols>
    <col min="1" max="1" width="52.6640625" style="16" customWidth="1"/>
    <col min="2" max="2" width="13.6640625" customWidth="1"/>
    <col min="3" max="3" width="13.6640625" style="73" customWidth="1"/>
    <col min="4" max="4" width="13.6640625" style="74" customWidth="1"/>
    <col min="5" max="18" width="8.5546875" style="56" customWidth="1"/>
    <col min="19" max="19" width="8.88671875" style="56"/>
  </cols>
  <sheetData>
    <row r="1" spans="1:17" ht="15" thickBot="1" x14ac:dyDescent="0.35">
      <c r="E1" s="53" t="s">
        <v>160</v>
      </c>
      <c r="F1" s="54" t="s">
        <v>163</v>
      </c>
      <c r="G1" s="53" t="s">
        <v>161</v>
      </c>
      <c r="H1" s="53" t="s">
        <v>162</v>
      </c>
      <c r="I1" s="53" t="s">
        <v>164</v>
      </c>
      <c r="J1" s="53" t="s">
        <v>167</v>
      </c>
      <c r="K1" s="55" t="s">
        <v>170</v>
      </c>
      <c r="L1" s="55" t="s">
        <v>178</v>
      </c>
      <c r="M1" s="55" t="s">
        <v>179</v>
      </c>
      <c r="N1" s="55" t="s">
        <v>183</v>
      </c>
      <c r="O1" s="55" t="s">
        <v>184</v>
      </c>
      <c r="P1" s="56" t="s">
        <v>187</v>
      </c>
      <c r="Q1" s="56" t="s">
        <v>190</v>
      </c>
    </row>
    <row r="2" spans="1:17" ht="67.2" customHeight="1" x14ac:dyDescent="0.3">
      <c r="A2" s="134" t="s">
        <v>200</v>
      </c>
      <c r="B2" s="134"/>
      <c r="C2" s="134"/>
      <c r="D2" s="134"/>
    </row>
    <row r="3" spans="1:17" ht="15.6" x14ac:dyDescent="0.3">
      <c r="A3" s="9"/>
    </row>
    <row r="4" spans="1:17" ht="15.6" x14ac:dyDescent="0.3">
      <c r="A4" s="24" t="s">
        <v>127</v>
      </c>
      <c r="B4" s="17"/>
      <c r="C4" s="75"/>
      <c r="D4" s="76"/>
    </row>
    <row r="5" spans="1:17" ht="15.6" x14ac:dyDescent="0.3">
      <c r="A5" s="24" t="s">
        <v>121</v>
      </c>
      <c r="B5" s="17"/>
      <c r="C5" s="75"/>
      <c r="D5" s="76"/>
    </row>
    <row r="6" spans="1:17" ht="15.6" x14ac:dyDescent="0.3">
      <c r="A6" s="24" t="s">
        <v>158</v>
      </c>
      <c r="B6" s="17"/>
      <c r="C6" s="75"/>
      <c r="D6" s="76"/>
    </row>
    <row r="7" spans="1:17" ht="15.6" x14ac:dyDescent="0.3">
      <c r="A7" s="9"/>
    </row>
    <row r="8" spans="1:17" ht="15" x14ac:dyDescent="0.3">
      <c r="A8" s="25" t="s">
        <v>0</v>
      </c>
      <c r="B8" s="17"/>
      <c r="C8" s="75"/>
      <c r="D8" s="76"/>
    </row>
    <row r="9" spans="1:17" ht="33" customHeight="1" x14ac:dyDescent="0.3">
      <c r="A9" s="130" t="s">
        <v>201</v>
      </c>
      <c r="B9" s="130"/>
      <c r="C9" s="130"/>
      <c r="D9" s="130"/>
    </row>
    <row r="10" spans="1:17" ht="15.6" x14ac:dyDescent="0.3">
      <c r="A10" s="26" t="s">
        <v>159</v>
      </c>
      <c r="B10" s="26"/>
      <c r="C10" s="77"/>
      <c r="D10" s="78"/>
      <c r="E10" s="57"/>
      <c r="F10" s="57"/>
      <c r="G10" s="57"/>
    </row>
    <row r="11" spans="1:17" ht="15.6" x14ac:dyDescent="0.3">
      <c r="A11" s="26"/>
      <c r="B11" s="26"/>
      <c r="C11" s="77"/>
      <c r="D11" s="78"/>
      <c r="E11" s="57"/>
      <c r="F11" s="57"/>
      <c r="G11" s="57"/>
    </row>
    <row r="12" spans="1:17" ht="15" x14ac:dyDescent="0.3">
      <c r="A12" s="10" t="s">
        <v>4</v>
      </c>
    </row>
    <row r="13" spans="1:17" ht="15" x14ac:dyDescent="0.3">
      <c r="A13" s="11" t="s">
        <v>5</v>
      </c>
    </row>
    <row r="14" spans="1:17" ht="15" x14ac:dyDescent="0.3">
      <c r="A14" s="8" t="s">
        <v>6</v>
      </c>
    </row>
    <row r="15" spans="1:17" ht="15.6" thickBot="1" x14ac:dyDescent="0.35">
      <c r="A15" s="8"/>
    </row>
    <row r="16" spans="1:17" ht="15.6" thickBot="1" x14ac:dyDescent="0.35">
      <c r="A16" s="22" t="s">
        <v>7</v>
      </c>
      <c r="B16" s="23" t="s">
        <v>119</v>
      </c>
      <c r="C16" s="79" t="s">
        <v>126</v>
      </c>
      <c r="D16" s="80" t="s">
        <v>120</v>
      </c>
    </row>
    <row r="17" spans="1:4" ht="16.2" thickBot="1" x14ac:dyDescent="0.35">
      <c r="A17" s="18" t="s">
        <v>8</v>
      </c>
      <c r="B17" s="27">
        <v>0</v>
      </c>
      <c r="C17" s="81"/>
      <c r="D17" s="82"/>
    </row>
    <row r="18" spans="1:4" ht="15.6" thickBot="1" x14ac:dyDescent="0.35">
      <c r="A18" s="18" t="s">
        <v>9</v>
      </c>
      <c r="B18" s="28">
        <v>0</v>
      </c>
      <c r="C18" s="83"/>
      <c r="D18" s="84"/>
    </row>
    <row r="19" spans="1:4" ht="15.6" thickBot="1" x14ac:dyDescent="0.35">
      <c r="A19" s="18" t="s">
        <v>10</v>
      </c>
      <c r="B19" s="28">
        <v>50000</v>
      </c>
      <c r="C19" s="83"/>
      <c r="D19" s="85"/>
    </row>
    <row r="20" spans="1:4" ht="15.6" thickBot="1" x14ac:dyDescent="0.35">
      <c r="A20" s="19" t="s">
        <v>11</v>
      </c>
      <c r="B20" s="29">
        <f>SUM(B17:B19)</f>
        <v>50000</v>
      </c>
      <c r="C20" s="86">
        <v>0</v>
      </c>
      <c r="D20" s="87">
        <f>C20-B20</f>
        <v>-50000</v>
      </c>
    </row>
    <row r="21" spans="1:4" ht="15.6" thickBot="1" x14ac:dyDescent="0.35">
      <c r="A21" s="1" t="s">
        <v>12</v>
      </c>
      <c r="B21" s="39"/>
      <c r="C21" s="124"/>
      <c r="D21" s="111"/>
    </row>
    <row r="22" spans="1:4" ht="15.6" thickBot="1" x14ac:dyDescent="0.35">
      <c r="A22" s="18" t="s">
        <v>13</v>
      </c>
      <c r="B22" s="28">
        <v>10000</v>
      </c>
      <c r="C22" s="83"/>
      <c r="D22" s="84"/>
    </row>
    <row r="23" spans="1:4" ht="15.6" thickBot="1" x14ac:dyDescent="0.35">
      <c r="A23" s="18" t="s">
        <v>14</v>
      </c>
      <c r="B23" s="28">
        <v>2500</v>
      </c>
      <c r="C23" s="83"/>
      <c r="D23" s="84"/>
    </row>
    <row r="24" spans="1:4" ht="15.6" thickBot="1" x14ac:dyDescent="0.35">
      <c r="A24" s="18" t="s">
        <v>15</v>
      </c>
      <c r="B24" s="28">
        <v>37500</v>
      </c>
      <c r="C24" s="83"/>
      <c r="D24" s="84"/>
    </row>
    <row r="25" spans="1:4" x14ac:dyDescent="0.3">
      <c r="A25" s="13"/>
    </row>
    <row r="26" spans="1:4" ht="15" x14ac:dyDescent="0.3">
      <c r="A26" s="10" t="s">
        <v>16</v>
      </c>
    </row>
    <row r="27" spans="1:4" ht="15" x14ac:dyDescent="0.3">
      <c r="A27" s="11" t="s">
        <v>5</v>
      </c>
    </row>
    <row r="28" spans="1:4" ht="15" x14ac:dyDescent="0.3">
      <c r="A28" s="130" t="s">
        <v>17</v>
      </c>
      <c r="B28" s="130"/>
      <c r="C28" s="130"/>
      <c r="D28" s="130"/>
    </row>
    <row r="29" spans="1:4" ht="15.6" thickBot="1" x14ac:dyDescent="0.35">
      <c r="A29" s="8" t="s">
        <v>6</v>
      </c>
    </row>
    <row r="30" spans="1:4" ht="15.6" thickBot="1" x14ac:dyDescent="0.35">
      <c r="A30" s="22" t="s">
        <v>7</v>
      </c>
      <c r="B30" s="23" t="s">
        <v>119</v>
      </c>
      <c r="C30" s="79" t="s">
        <v>126</v>
      </c>
      <c r="D30" s="80" t="s">
        <v>120</v>
      </c>
    </row>
    <row r="31" spans="1:4" ht="16.2" thickBot="1" x14ac:dyDescent="0.35">
      <c r="A31" s="18" t="s">
        <v>8</v>
      </c>
      <c r="B31" s="27">
        <v>0</v>
      </c>
      <c r="C31" s="88"/>
      <c r="D31" s="82"/>
    </row>
    <row r="32" spans="1:4" ht="15.6" thickBot="1" x14ac:dyDescent="0.35">
      <c r="A32" s="18" t="s">
        <v>9</v>
      </c>
      <c r="B32" s="28">
        <v>0</v>
      </c>
      <c r="C32" s="88"/>
      <c r="D32" s="84"/>
    </row>
    <row r="33" spans="1:11" ht="15.6" thickBot="1" x14ac:dyDescent="0.35">
      <c r="A33" s="18" t="s">
        <v>10</v>
      </c>
      <c r="B33" s="28">
        <v>1343866</v>
      </c>
      <c r="C33" s="88"/>
      <c r="D33" s="84"/>
    </row>
    <row r="34" spans="1:11" ht="15.6" thickBot="1" x14ac:dyDescent="0.35">
      <c r="A34" s="19" t="s">
        <v>11</v>
      </c>
      <c r="B34" s="29">
        <f>SUM(B31:B33)</f>
        <v>1343866</v>
      </c>
      <c r="C34" s="89">
        <v>5000</v>
      </c>
      <c r="D34" s="87">
        <f>C34-B34</f>
        <v>-1338866</v>
      </c>
    </row>
    <row r="35" spans="1:11" ht="15.6" thickBot="1" x14ac:dyDescent="0.35">
      <c r="A35" s="132" t="s">
        <v>12</v>
      </c>
      <c r="B35" s="133"/>
      <c r="C35" s="135"/>
      <c r="D35" s="136"/>
    </row>
    <row r="36" spans="1:11" ht="15.6" thickBot="1" x14ac:dyDescent="0.35">
      <c r="A36" s="20" t="s">
        <v>15</v>
      </c>
      <c r="B36" s="28">
        <v>1343866</v>
      </c>
      <c r="C36" s="90"/>
      <c r="D36" s="84"/>
    </row>
    <row r="37" spans="1:11" ht="15.6" thickBot="1" x14ac:dyDescent="0.35">
      <c r="A37" s="47" t="s">
        <v>169</v>
      </c>
      <c r="B37" s="28"/>
      <c r="C37" s="91">
        <v>5000</v>
      </c>
      <c r="D37" s="84"/>
      <c r="K37" s="58">
        <f>C37</f>
        <v>5000</v>
      </c>
    </row>
    <row r="38" spans="1:11" ht="15" x14ac:dyDescent="0.3">
      <c r="A38" s="10"/>
    </row>
    <row r="39" spans="1:11" x14ac:dyDescent="0.3">
      <c r="A39" s="13"/>
    </row>
    <row r="40" spans="1:11" ht="15" x14ac:dyDescent="0.3">
      <c r="A40" s="10" t="s">
        <v>172</v>
      </c>
    </row>
    <row r="41" spans="1:11" ht="15" x14ac:dyDescent="0.3">
      <c r="A41" s="11" t="s">
        <v>18</v>
      </c>
    </row>
    <row r="42" spans="1:11" ht="15.6" thickBot="1" x14ac:dyDescent="0.35">
      <c r="A42" s="8" t="s">
        <v>19</v>
      </c>
    </row>
    <row r="43" spans="1:11" ht="15.6" thickBot="1" x14ac:dyDescent="0.35">
      <c r="A43" s="22" t="s">
        <v>7</v>
      </c>
      <c r="B43" s="23" t="s">
        <v>119</v>
      </c>
      <c r="C43" s="79" t="s">
        <v>126</v>
      </c>
      <c r="D43" s="80" t="s">
        <v>120</v>
      </c>
    </row>
    <row r="44" spans="1:11" ht="15.6" thickBot="1" x14ac:dyDescent="0.35">
      <c r="A44" s="18" t="s">
        <v>9</v>
      </c>
      <c r="B44" s="28">
        <v>59196</v>
      </c>
      <c r="C44" s="88"/>
      <c r="D44" s="84"/>
    </row>
    <row r="45" spans="1:11" ht="15.6" thickBot="1" x14ac:dyDescent="0.35">
      <c r="A45" s="19" t="s">
        <v>11</v>
      </c>
      <c r="B45" s="29">
        <f>SUM(B44)</f>
        <v>59196</v>
      </c>
      <c r="C45" s="89">
        <v>25393</v>
      </c>
      <c r="D45" s="87">
        <f>C45-B45</f>
        <v>-33803</v>
      </c>
    </row>
    <row r="46" spans="1:11" ht="15.6" thickBot="1" x14ac:dyDescent="0.35">
      <c r="A46" s="132" t="s">
        <v>12</v>
      </c>
      <c r="B46" s="133"/>
      <c r="C46" s="135"/>
      <c r="D46" s="136"/>
    </row>
    <row r="47" spans="1:11" ht="15.6" thickBot="1" x14ac:dyDescent="0.35">
      <c r="A47" s="20" t="s">
        <v>15</v>
      </c>
      <c r="B47" s="28">
        <v>47357</v>
      </c>
      <c r="C47" s="92">
        <f>C45-C48</f>
        <v>20393</v>
      </c>
      <c r="D47" s="93"/>
      <c r="F47" s="58">
        <f>C47</f>
        <v>20393</v>
      </c>
    </row>
    <row r="48" spans="1:11" ht="15.6" thickBot="1" x14ac:dyDescent="0.35">
      <c r="A48" s="47" t="s">
        <v>133</v>
      </c>
      <c r="B48" s="28">
        <v>11839</v>
      </c>
      <c r="C48" s="92">
        <v>5000</v>
      </c>
      <c r="D48" s="93"/>
      <c r="K48" s="58">
        <f>C48</f>
        <v>5000</v>
      </c>
    </row>
    <row r="49" spans="1:7" x14ac:dyDescent="0.3">
      <c r="A49" s="13"/>
    </row>
    <row r="50" spans="1:7" ht="15" x14ac:dyDescent="0.3">
      <c r="A50" s="10" t="s">
        <v>171</v>
      </c>
    </row>
    <row r="51" spans="1:7" ht="15" x14ac:dyDescent="0.3">
      <c r="A51" s="11" t="s">
        <v>21</v>
      </c>
    </row>
    <row r="52" spans="1:7" ht="15.6" thickBot="1" x14ac:dyDescent="0.35">
      <c r="A52" s="8" t="s">
        <v>19</v>
      </c>
    </row>
    <row r="53" spans="1:7" ht="15.6" thickBot="1" x14ac:dyDescent="0.35">
      <c r="A53" s="22" t="s">
        <v>7</v>
      </c>
      <c r="B53" s="23" t="s">
        <v>119</v>
      </c>
      <c r="C53" s="79" t="s">
        <v>126</v>
      </c>
      <c r="D53" s="80" t="s">
        <v>120</v>
      </c>
    </row>
    <row r="54" spans="1:7" ht="15.6" thickBot="1" x14ac:dyDescent="0.35">
      <c r="A54" s="18" t="s">
        <v>9</v>
      </c>
      <c r="B54" s="28">
        <v>182500</v>
      </c>
      <c r="C54" s="83"/>
      <c r="D54" s="93"/>
    </row>
    <row r="55" spans="1:7" ht="15.6" thickBot="1" x14ac:dyDescent="0.35">
      <c r="A55" s="19" t="s">
        <v>11</v>
      </c>
      <c r="B55" s="31">
        <f>SUM(B54)</f>
        <v>182500</v>
      </c>
      <c r="C55" s="86">
        <v>1752.3</v>
      </c>
      <c r="D55" s="87">
        <f>C55-B55</f>
        <v>-180747.7</v>
      </c>
    </row>
    <row r="56" spans="1:7" ht="15.6" customHeight="1" thickBot="1" x14ac:dyDescent="0.35">
      <c r="A56" s="132" t="s">
        <v>12</v>
      </c>
      <c r="B56" s="133"/>
      <c r="C56" s="125"/>
      <c r="D56" s="126"/>
    </row>
    <row r="57" spans="1:7" ht="15.6" thickBot="1" x14ac:dyDescent="0.35">
      <c r="A57" s="20" t="s">
        <v>22</v>
      </c>
      <c r="B57" s="28">
        <v>136875</v>
      </c>
      <c r="C57" s="94"/>
      <c r="D57" s="95"/>
    </row>
    <row r="58" spans="1:7" ht="15.6" thickBot="1" x14ac:dyDescent="0.35">
      <c r="A58" s="20" t="s">
        <v>20</v>
      </c>
      <c r="B58" s="28">
        <v>4856</v>
      </c>
      <c r="C58" s="83"/>
      <c r="D58" s="93"/>
    </row>
    <row r="59" spans="1:7" ht="15.6" thickBot="1" x14ac:dyDescent="0.35">
      <c r="A59" s="20" t="s">
        <v>23</v>
      </c>
      <c r="B59" s="28">
        <v>30000</v>
      </c>
      <c r="C59" s="83"/>
      <c r="D59" s="93"/>
    </row>
    <row r="60" spans="1:7" ht="15.6" thickBot="1" x14ac:dyDescent="0.35">
      <c r="A60" s="20" t="s">
        <v>14</v>
      </c>
      <c r="B60" s="28">
        <v>10769</v>
      </c>
      <c r="C60" s="83">
        <v>1752.3</v>
      </c>
      <c r="D60" s="93"/>
      <c r="G60" s="59">
        <f>C60</f>
        <v>1752.3</v>
      </c>
    </row>
    <row r="61" spans="1:7" x14ac:dyDescent="0.3">
      <c r="A61" s="13"/>
    </row>
    <row r="62" spans="1:7" ht="15" x14ac:dyDescent="0.3">
      <c r="A62" s="10" t="s">
        <v>24</v>
      </c>
    </row>
    <row r="63" spans="1:7" ht="15" x14ac:dyDescent="0.3">
      <c r="A63" s="130" t="s">
        <v>25</v>
      </c>
      <c r="B63" s="130"/>
      <c r="C63" s="130"/>
      <c r="D63" s="130"/>
    </row>
    <row r="64" spans="1:7" ht="15" x14ac:dyDescent="0.3">
      <c r="A64" s="130" t="s">
        <v>26</v>
      </c>
      <c r="B64" s="130"/>
      <c r="C64" s="130"/>
      <c r="D64" s="130"/>
    </row>
    <row r="65" spans="1:8" ht="15.6" thickBot="1" x14ac:dyDescent="0.35">
      <c r="A65" s="8" t="s">
        <v>6</v>
      </c>
    </row>
    <row r="66" spans="1:8" ht="15.6" thickBot="1" x14ac:dyDescent="0.35">
      <c r="A66" s="22" t="s">
        <v>7</v>
      </c>
      <c r="B66" s="23" t="s">
        <v>119</v>
      </c>
      <c r="C66" s="79" t="s">
        <v>126</v>
      </c>
      <c r="D66" s="80" t="s">
        <v>120</v>
      </c>
    </row>
    <row r="67" spans="1:8" ht="23.4" customHeight="1" thickBot="1" x14ac:dyDescent="0.35">
      <c r="A67" s="12" t="s">
        <v>8</v>
      </c>
      <c r="B67" s="33">
        <v>0</v>
      </c>
      <c r="C67" s="96"/>
      <c r="D67" s="97"/>
    </row>
    <row r="68" spans="1:8" ht="15.6" thickBot="1" x14ac:dyDescent="0.35">
      <c r="A68" s="18" t="s">
        <v>9</v>
      </c>
      <c r="B68" s="34">
        <v>0</v>
      </c>
      <c r="C68" s="98"/>
      <c r="D68" s="99"/>
    </row>
    <row r="69" spans="1:8" ht="15.6" thickBot="1" x14ac:dyDescent="0.35">
      <c r="A69" s="18" t="s">
        <v>10</v>
      </c>
      <c r="B69" s="34">
        <v>90000</v>
      </c>
      <c r="C69" s="98"/>
      <c r="D69" s="99"/>
    </row>
    <row r="70" spans="1:8" ht="15.6" thickBot="1" x14ac:dyDescent="0.35">
      <c r="A70" s="19" t="s">
        <v>11</v>
      </c>
      <c r="B70" s="32">
        <f>SUM(B67:B69)</f>
        <v>90000</v>
      </c>
      <c r="C70" s="100">
        <v>48249</v>
      </c>
      <c r="D70" s="87">
        <f>C70-B70</f>
        <v>-41751</v>
      </c>
    </row>
    <row r="71" spans="1:8" ht="15.6" thickBot="1" x14ac:dyDescent="0.35">
      <c r="A71" s="132" t="s">
        <v>12</v>
      </c>
      <c r="B71" s="142"/>
      <c r="C71" s="142"/>
      <c r="D71" s="101"/>
    </row>
    <row r="72" spans="1:8" ht="15.6" thickBot="1" x14ac:dyDescent="0.35">
      <c r="A72" s="18" t="s">
        <v>27</v>
      </c>
      <c r="B72" s="34">
        <v>5000</v>
      </c>
      <c r="C72" s="98"/>
      <c r="D72" s="102"/>
    </row>
    <row r="73" spans="1:8" ht="15.6" thickBot="1" x14ac:dyDescent="0.35">
      <c r="A73" s="21" t="s">
        <v>28</v>
      </c>
      <c r="B73" s="34">
        <v>45000</v>
      </c>
      <c r="C73" s="98"/>
      <c r="D73" s="102"/>
    </row>
    <row r="74" spans="1:8" ht="15.6" thickBot="1" x14ac:dyDescent="0.35">
      <c r="A74" s="21" t="s">
        <v>14</v>
      </c>
      <c r="B74" s="34">
        <v>40000</v>
      </c>
      <c r="C74" s="98">
        <v>44499</v>
      </c>
      <c r="D74" s="102"/>
      <c r="G74" s="60">
        <f>C74</f>
        <v>44499</v>
      </c>
    </row>
    <row r="75" spans="1:8" ht="15.6" thickBot="1" x14ac:dyDescent="0.35">
      <c r="A75" s="44" t="s">
        <v>129</v>
      </c>
      <c r="B75" s="34"/>
      <c r="C75" s="98">
        <v>3750</v>
      </c>
      <c r="D75" s="102"/>
      <c r="H75" s="58">
        <f>C75</f>
        <v>3750</v>
      </c>
    </row>
    <row r="76" spans="1:8" x14ac:dyDescent="0.3">
      <c r="A76" s="13"/>
    </row>
    <row r="77" spans="1:8" ht="15" x14ac:dyDescent="0.3">
      <c r="A77" s="10" t="s">
        <v>177</v>
      </c>
    </row>
    <row r="78" spans="1:8" ht="15" x14ac:dyDescent="0.3">
      <c r="A78" s="11" t="s">
        <v>29</v>
      </c>
    </row>
    <row r="79" spans="1:8" ht="15" x14ac:dyDescent="0.3">
      <c r="A79" s="8" t="s">
        <v>30</v>
      </c>
    </row>
    <row r="80" spans="1:8" ht="15.6" thickBot="1" x14ac:dyDescent="0.35">
      <c r="A80" s="11"/>
    </row>
    <row r="81" spans="1:8" ht="15.6" thickBot="1" x14ac:dyDescent="0.35">
      <c r="A81" s="22" t="s">
        <v>7</v>
      </c>
      <c r="B81" s="23" t="s">
        <v>119</v>
      </c>
      <c r="C81" s="79" t="s">
        <v>126</v>
      </c>
      <c r="D81" s="80" t="s">
        <v>120</v>
      </c>
    </row>
    <row r="82" spans="1:8" ht="16.2" thickBot="1" x14ac:dyDescent="0.35">
      <c r="A82" s="18" t="s">
        <v>8</v>
      </c>
      <c r="B82" s="27">
        <v>0</v>
      </c>
      <c r="C82" s="81"/>
      <c r="D82" s="103"/>
    </row>
    <row r="83" spans="1:8" ht="15.6" thickBot="1" x14ac:dyDescent="0.35">
      <c r="A83" s="18" t="s">
        <v>9</v>
      </c>
      <c r="B83" s="28">
        <v>0</v>
      </c>
      <c r="C83" s="83"/>
      <c r="D83" s="93"/>
    </row>
    <row r="84" spans="1:8" ht="15.6" thickBot="1" x14ac:dyDescent="0.35">
      <c r="A84" s="18" t="s">
        <v>10</v>
      </c>
      <c r="B84" s="28">
        <v>20000</v>
      </c>
      <c r="C84" s="83"/>
      <c r="D84" s="93"/>
    </row>
    <row r="85" spans="1:8" ht="15.6" thickBot="1" x14ac:dyDescent="0.35">
      <c r="A85" s="19" t="s">
        <v>11</v>
      </c>
      <c r="B85" s="29">
        <f>SUM(B82:B84)</f>
        <v>20000</v>
      </c>
      <c r="C85" s="86">
        <v>8000</v>
      </c>
      <c r="D85" s="87">
        <f>C85-B85</f>
        <v>-12000</v>
      </c>
    </row>
    <row r="86" spans="1:8" ht="15.6" thickBot="1" x14ac:dyDescent="0.35">
      <c r="A86" s="1" t="s">
        <v>12</v>
      </c>
      <c r="B86" s="30"/>
      <c r="C86" s="104"/>
      <c r="D86" s="105"/>
    </row>
    <row r="87" spans="1:8" ht="15.6" thickBot="1" x14ac:dyDescent="0.35">
      <c r="A87" s="18" t="s">
        <v>27</v>
      </c>
      <c r="B87" s="28">
        <v>20000</v>
      </c>
      <c r="C87" s="83"/>
      <c r="D87" s="93"/>
    </row>
    <row r="88" spans="1:8" ht="15.6" thickBot="1" x14ac:dyDescent="0.35">
      <c r="A88" s="21" t="s">
        <v>14</v>
      </c>
      <c r="B88" s="34"/>
      <c r="C88" s="98">
        <v>5000</v>
      </c>
      <c r="D88" s="102"/>
      <c r="G88" s="60">
        <f>C88</f>
        <v>5000</v>
      </c>
    </row>
    <row r="89" spans="1:8" ht="15.6" thickBot="1" x14ac:dyDescent="0.35">
      <c r="A89" s="44" t="s">
        <v>129</v>
      </c>
      <c r="B89" s="34"/>
      <c r="C89" s="98">
        <v>3000</v>
      </c>
      <c r="D89" s="102"/>
      <c r="H89" s="60">
        <f>C89</f>
        <v>3000</v>
      </c>
    </row>
    <row r="90" spans="1:8" ht="15" x14ac:dyDescent="0.3">
      <c r="A90" s="11"/>
    </row>
    <row r="91" spans="1:8" ht="15" x14ac:dyDescent="0.3">
      <c r="A91" s="10" t="s">
        <v>31</v>
      </c>
    </row>
    <row r="92" spans="1:8" ht="60" customHeight="1" x14ac:dyDescent="0.3">
      <c r="A92" s="130" t="s">
        <v>32</v>
      </c>
      <c r="B92" s="130"/>
      <c r="C92" s="130"/>
      <c r="D92" s="130"/>
    </row>
    <row r="93" spans="1:8" ht="15" x14ac:dyDescent="0.3">
      <c r="A93" s="130" t="s">
        <v>33</v>
      </c>
      <c r="B93" s="130"/>
      <c r="C93" s="130"/>
      <c r="D93" s="130"/>
    </row>
    <row r="94" spans="1:8" ht="15" x14ac:dyDescent="0.3">
      <c r="A94" s="8" t="s">
        <v>30</v>
      </c>
    </row>
    <row r="95" spans="1:8" ht="15.6" thickBot="1" x14ac:dyDescent="0.35">
      <c r="A95" s="11"/>
    </row>
    <row r="96" spans="1:8" ht="15.6" thickBot="1" x14ac:dyDescent="0.35">
      <c r="A96" s="22" t="s">
        <v>7</v>
      </c>
      <c r="B96" s="23" t="s">
        <v>119</v>
      </c>
      <c r="C96" s="79" t="s">
        <v>126</v>
      </c>
      <c r="D96" s="80" t="s">
        <v>120</v>
      </c>
    </row>
    <row r="97" spans="1:13" ht="15.6" thickBot="1" x14ac:dyDescent="0.35">
      <c r="A97" s="18" t="s">
        <v>8</v>
      </c>
      <c r="B97" s="28">
        <v>0</v>
      </c>
      <c r="C97" s="88"/>
      <c r="D97" s="84"/>
    </row>
    <row r="98" spans="1:13" ht="15.6" thickBot="1" x14ac:dyDescent="0.35">
      <c r="A98" s="18" t="s">
        <v>9</v>
      </c>
      <c r="B98" s="28">
        <v>195000</v>
      </c>
      <c r="C98" s="88"/>
      <c r="D98" s="84"/>
    </row>
    <row r="99" spans="1:13" ht="15.6" thickBot="1" x14ac:dyDescent="0.35">
      <c r="A99" s="18" t="s">
        <v>10</v>
      </c>
      <c r="B99" s="28">
        <v>0</v>
      </c>
      <c r="C99" s="88"/>
      <c r="D99" s="84"/>
    </row>
    <row r="100" spans="1:13" ht="15.6" thickBot="1" x14ac:dyDescent="0.35">
      <c r="A100" s="19" t="s">
        <v>11</v>
      </c>
      <c r="B100" s="29">
        <f>SUM(B97:B99)</f>
        <v>195000</v>
      </c>
      <c r="C100" s="89">
        <v>66000</v>
      </c>
      <c r="D100" s="87">
        <f>C100-B100</f>
        <v>-129000</v>
      </c>
    </row>
    <row r="101" spans="1:13" ht="15.6" thickBot="1" x14ac:dyDescent="0.35">
      <c r="A101" s="132" t="s">
        <v>12</v>
      </c>
      <c r="B101" s="133"/>
      <c r="C101" s="135"/>
      <c r="D101" s="136"/>
    </row>
    <row r="102" spans="1:13" ht="15.6" thickBot="1" x14ac:dyDescent="0.35">
      <c r="A102" s="18" t="s">
        <v>34</v>
      </c>
      <c r="B102" s="28">
        <v>10000</v>
      </c>
      <c r="C102" s="46">
        <v>31000</v>
      </c>
      <c r="D102" s="93"/>
      <c r="L102" s="58">
        <f>C102</f>
        <v>31000</v>
      </c>
    </row>
    <row r="103" spans="1:13" ht="15.6" thickBot="1" x14ac:dyDescent="0.35">
      <c r="A103" s="18" t="s">
        <v>35</v>
      </c>
      <c r="B103" s="28">
        <v>15000</v>
      </c>
      <c r="C103" s="46">
        <v>15000</v>
      </c>
      <c r="D103" s="93"/>
      <c r="M103" s="58">
        <f>C103</f>
        <v>15000</v>
      </c>
    </row>
    <row r="104" spans="1:13" ht="15.6" thickBot="1" x14ac:dyDescent="0.35">
      <c r="A104" s="45" t="s">
        <v>132</v>
      </c>
      <c r="B104" s="28">
        <v>75000</v>
      </c>
      <c r="C104" s="106"/>
      <c r="D104" s="93"/>
      <c r="F104" s="58">
        <f>C104</f>
        <v>0</v>
      </c>
    </row>
    <row r="105" spans="1:13" ht="15.6" thickBot="1" x14ac:dyDescent="0.35">
      <c r="A105" s="45" t="s">
        <v>131</v>
      </c>
      <c r="B105" s="28">
        <v>20000</v>
      </c>
      <c r="C105" s="106">
        <v>20000</v>
      </c>
      <c r="D105" s="93"/>
      <c r="I105" s="58">
        <f>C105</f>
        <v>20000</v>
      </c>
    </row>
    <row r="106" spans="1:13" ht="15.6" thickBot="1" x14ac:dyDescent="0.35">
      <c r="A106" s="21" t="s">
        <v>28</v>
      </c>
      <c r="B106" s="28">
        <v>45000</v>
      </c>
      <c r="C106" s="107"/>
      <c r="D106" s="93"/>
    </row>
    <row r="107" spans="1:13" ht="15.6" thickBot="1" x14ac:dyDescent="0.35">
      <c r="A107" s="18" t="s">
        <v>14</v>
      </c>
      <c r="B107" s="28">
        <v>30000</v>
      </c>
      <c r="C107" s="88"/>
      <c r="D107" s="93"/>
    </row>
    <row r="108" spans="1:13" ht="15" x14ac:dyDescent="0.3">
      <c r="A108" s="11"/>
    </row>
    <row r="109" spans="1:13" ht="15" x14ac:dyDescent="0.3">
      <c r="A109" s="10" t="s">
        <v>36</v>
      </c>
    </row>
    <row r="110" spans="1:13" ht="15" x14ac:dyDescent="0.3">
      <c r="A110" s="11" t="s">
        <v>37</v>
      </c>
    </row>
    <row r="111" spans="1:13" ht="15" x14ac:dyDescent="0.3">
      <c r="A111" s="8" t="s">
        <v>6</v>
      </c>
    </row>
    <row r="112" spans="1:13" ht="15.6" thickBot="1" x14ac:dyDescent="0.35">
      <c r="A112" s="11"/>
    </row>
    <row r="113" spans="1:4" ht="15.6" thickBot="1" x14ac:dyDescent="0.35">
      <c r="A113" s="22" t="s">
        <v>7</v>
      </c>
      <c r="B113" s="23" t="s">
        <v>119</v>
      </c>
      <c r="C113" s="79" t="s">
        <v>126</v>
      </c>
      <c r="D113" s="80" t="s">
        <v>120</v>
      </c>
    </row>
    <row r="114" spans="1:4" ht="16.2" thickBot="1" x14ac:dyDescent="0.35">
      <c r="A114" s="18" t="s">
        <v>8</v>
      </c>
      <c r="B114" s="27">
        <v>220000</v>
      </c>
      <c r="C114" s="81"/>
      <c r="D114" s="103"/>
    </row>
    <row r="115" spans="1:4" ht="15.6" thickBot="1" x14ac:dyDescent="0.35">
      <c r="A115" s="18" t="s">
        <v>9</v>
      </c>
      <c r="B115" s="28">
        <v>0</v>
      </c>
      <c r="C115" s="83"/>
      <c r="D115" s="93"/>
    </row>
    <row r="116" spans="1:4" ht="15.6" thickBot="1" x14ac:dyDescent="0.35">
      <c r="A116" s="18" t="s">
        <v>10</v>
      </c>
      <c r="B116" s="28">
        <v>0</v>
      </c>
      <c r="C116" s="83"/>
      <c r="D116" s="93"/>
    </row>
    <row r="117" spans="1:4" ht="15.6" thickBot="1" x14ac:dyDescent="0.35">
      <c r="A117" s="19" t="s">
        <v>11</v>
      </c>
      <c r="B117" s="31">
        <f>SUM(B114:B116)</f>
        <v>220000</v>
      </c>
      <c r="C117" s="86">
        <v>0</v>
      </c>
      <c r="D117" s="87">
        <f>C117-B117</f>
        <v>-220000</v>
      </c>
    </row>
    <row r="118" spans="1:4" ht="15.6" thickBot="1" x14ac:dyDescent="0.35">
      <c r="A118" s="132" t="s">
        <v>12</v>
      </c>
      <c r="B118" s="133"/>
      <c r="D118" s="108"/>
    </row>
    <row r="119" spans="1:4" ht="16.2" thickBot="1" x14ac:dyDescent="0.35">
      <c r="A119" s="18" t="s">
        <v>38</v>
      </c>
      <c r="B119" s="27">
        <v>220000</v>
      </c>
      <c r="C119" s="109"/>
      <c r="D119" s="110"/>
    </row>
    <row r="120" spans="1:4" ht="15" x14ac:dyDescent="0.3">
      <c r="A120" s="11"/>
    </row>
    <row r="121" spans="1:4" ht="15" x14ac:dyDescent="0.3">
      <c r="A121" s="10" t="s">
        <v>39</v>
      </c>
    </row>
    <row r="122" spans="1:4" ht="46.2" customHeight="1" x14ac:dyDescent="0.3">
      <c r="A122" s="130" t="s">
        <v>40</v>
      </c>
      <c r="B122" s="130"/>
      <c r="C122" s="130"/>
      <c r="D122" s="130"/>
    </row>
    <row r="123" spans="1:4" ht="15" x14ac:dyDescent="0.3">
      <c r="A123" s="130" t="s">
        <v>41</v>
      </c>
      <c r="B123" s="130"/>
      <c r="C123" s="130"/>
      <c r="D123" s="130"/>
    </row>
    <row r="124" spans="1:4" ht="15" x14ac:dyDescent="0.3">
      <c r="A124" s="8" t="s">
        <v>30</v>
      </c>
    </row>
    <row r="125" spans="1:4" ht="15.6" thickBot="1" x14ac:dyDescent="0.35">
      <c r="A125" s="11"/>
    </row>
    <row r="126" spans="1:4" ht="15.6" thickBot="1" x14ac:dyDescent="0.35">
      <c r="A126" s="22" t="s">
        <v>7</v>
      </c>
      <c r="B126" s="23" t="s">
        <v>119</v>
      </c>
      <c r="C126" s="79" t="s">
        <v>126</v>
      </c>
      <c r="D126" s="80" t="s">
        <v>120</v>
      </c>
    </row>
    <row r="127" spans="1:4" ht="15.6" thickBot="1" x14ac:dyDescent="0.35">
      <c r="A127" s="40" t="s">
        <v>8</v>
      </c>
      <c r="B127" s="28">
        <v>0</v>
      </c>
      <c r="C127" s="88"/>
      <c r="D127" s="84"/>
    </row>
    <row r="128" spans="1:4" ht="15.6" thickBot="1" x14ac:dyDescent="0.35">
      <c r="A128" s="40" t="s">
        <v>9</v>
      </c>
      <c r="B128" s="28">
        <v>0</v>
      </c>
      <c r="C128" s="88"/>
      <c r="D128" s="84"/>
    </row>
    <row r="129" spans="1:15" ht="15.6" thickBot="1" x14ac:dyDescent="0.35">
      <c r="A129" s="40" t="s">
        <v>10</v>
      </c>
      <c r="B129" s="28">
        <v>480000</v>
      </c>
      <c r="C129" s="88"/>
      <c r="D129" s="84"/>
    </row>
    <row r="130" spans="1:15" ht="15.6" thickBot="1" x14ac:dyDescent="0.35">
      <c r="A130" s="41" t="s">
        <v>11</v>
      </c>
      <c r="B130" s="29">
        <f>SUM(B127:B129)</f>
        <v>480000</v>
      </c>
      <c r="C130" s="89">
        <v>84105</v>
      </c>
      <c r="D130" s="87">
        <f>C130-B130</f>
        <v>-395895</v>
      </c>
    </row>
    <row r="131" spans="1:15" ht="15.6" thickBot="1" x14ac:dyDescent="0.35">
      <c r="A131" s="137" t="s">
        <v>12</v>
      </c>
      <c r="B131" s="138"/>
      <c r="C131" s="135"/>
      <c r="D131" s="136"/>
    </row>
    <row r="132" spans="1:15" ht="15.6" thickBot="1" x14ac:dyDescent="0.35">
      <c r="A132" s="51" t="s">
        <v>180</v>
      </c>
      <c r="B132" s="28">
        <v>50000</v>
      </c>
      <c r="C132" s="46">
        <v>37261</v>
      </c>
      <c r="D132" s="84"/>
      <c r="K132" s="58">
        <f>C132</f>
        <v>37261</v>
      </c>
    </row>
    <row r="133" spans="1:15" ht="15.6" thickBot="1" x14ac:dyDescent="0.35">
      <c r="A133" s="40" t="s">
        <v>42</v>
      </c>
      <c r="B133" s="28">
        <v>330000</v>
      </c>
      <c r="C133" s="88"/>
      <c r="D133" s="84"/>
    </row>
    <row r="134" spans="1:15" ht="15.6" thickBot="1" x14ac:dyDescent="0.35">
      <c r="A134" s="40" t="s">
        <v>43</v>
      </c>
      <c r="B134" s="28">
        <v>50000</v>
      </c>
      <c r="C134" s="88"/>
      <c r="D134" s="84"/>
    </row>
    <row r="135" spans="1:15" ht="15.6" thickBot="1" x14ac:dyDescent="0.35">
      <c r="A135" s="40" t="s">
        <v>44</v>
      </c>
      <c r="B135" s="28">
        <v>50000</v>
      </c>
      <c r="C135" s="88"/>
      <c r="D135" s="84"/>
    </row>
    <row r="136" spans="1:15" ht="15.6" thickBot="1" x14ac:dyDescent="0.35">
      <c r="A136" s="51" t="s">
        <v>182</v>
      </c>
      <c r="B136" s="52"/>
      <c r="C136" s="46">
        <v>21841</v>
      </c>
      <c r="D136" s="84"/>
      <c r="O136" s="58">
        <f>C136</f>
        <v>21841</v>
      </c>
    </row>
    <row r="137" spans="1:15" ht="15.6" thickBot="1" x14ac:dyDescent="0.35">
      <c r="A137" s="51" t="s">
        <v>181</v>
      </c>
      <c r="B137" s="52"/>
      <c r="C137" s="46">
        <v>13250</v>
      </c>
      <c r="D137" s="84"/>
      <c r="N137" s="58">
        <f>C137</f>
        <v>13250</v>
      </c>
    </row>
    <row r="138" spans="1:15" ht="15.6" thickBot="1" x14ac:dyDescent="0.35">
      <c r="A138" s="21" t="s">
        <v>14</v>
      </c>
      <c r="B138" s="34"/>
      <c r="C138" s="98">
        <v>11753</v>
      </c>
      <c r="D138" s="102"/>
      <c r="G138" s="60">
        <f>C138</f>
        <v>11753</v>
      </c>
    </row>
    <row r="139" spans="1:15" ht="15" x14ac:dyDescent="0.3">
      <c r="A139" s="11"/>
    </row>
    <row r="140" spans="1:15" ht="15" x14ac:dyDescent="0.3">
      <c r="A140" s="10" t="s">
        <v>45</v>
      </c>
    </row>
    <row r="141" spans="1:15" ht="15" x14ac:dyDescent="0.3">
      <c r="A141" s="11" t="s">
        <v>37</v>
      </c>
    </row>
    <row r="142" spans="1:15" ht="15" x14ac:dyDescent="0.3">
      <c r="A142" s="8" t="s">
        <v>46</v>
      </c>
    </row>
    <row r="143" spans="1:15" ht="15.6" thickBot="1" x14ac:dyDescent="0.35">
      <c r="A143" s="11"/>
    </row>
    <row r="144" spans="1:15" ht="15.6" thickBot="1" x14ac:dyDescent="0.35">
      <c r="A144" s="22" t="s">
        <v>7</v>
      </c>
      <c r="B144" s="23" t="s">
        <v>119</v>
      </c>
      <c r="C144" s="79" t="s">
        <v>126</v>
      </c>
      <c r="D144" s="80" t="s">
        <v>120</v>
      </c>
    </row>
    <row r="145" spans="1:11" ht="16.2" thickBot="1" x14ac:dyDescent="0.35">
      <c r="A145" s="18" t="s">
        <v>8</v>
      </c>
      <c r="B145" s="27">
        <v>0</v>
      </c>
      <c r="C145" s="88"/>
      <c r="D145" s="82"/>
    </row>
    <row r="146" spans="1:11" ht="15.6" thickBot="1" x14ac:dyDescent="0.35">
      <c r="A146" s="18" t="s">
        <v>9</v>
      </c>
      <c r="B146" s="28">
        <v>0</v>
      </c>
      <c r="C146" s="88"/>
      <c r="D146" s="84"/>
    </row>
    <row r="147" spans="1:11" ht="15.6" thickBot="1" x14ac:dyDescent="0.35">
      <c r="A147" s="18" t="s">
        <v>10</v>
      </c>
      <c r="B147" s="28">
        <v>132720</v>
      </c>
      <c r="C147" s="88"/>
      <c r="D147" s="84"/>
    </row>
    <row r="148" spans="1:11" ht="15.6" thickBot="1" x14ac:dyDescent="0.35">
      <c r="A148" s="19" t="s">
        <v>11</v>
      </c>
      <c r="B148" s="29">
        <f>SUM(B145:B147)</f>
        <v>132720</v>
      </c>
      <c r="C148" s="89">
        <v>3125</v>
      </c>
      <c r="D148" s="87">
        <f>C148-B148</f>
        <v>-129595</v>
      </c>
    </row>
    <row r="149" spans="1:11" ht="15.6" thickBot="1" x14ac:dyDescent="0.35">
      <c r="A149" s="132" t="s">
        <v>12</v>
      </c>
      <c r="B149" s="133"/>
      <c r="C149" s="135"/>
      <c r="D149" s="136"/>
    </row>
    <row r="150" spans="1:11" ht="15.6" thickBot="1" x14ac:dyDescent="0.35">
      <c r="A150" s="18" t="s">
        <v>27</v>
      </c>
      <c r="B150" s="28">
        <v>70360</v>
      </c>
      <c r="C150" s="88"/>
      <c r="D150" s="84"/>
    </row>
    <row r="151" spans="1:11" ht="15.6" thickBot="1" x14ac:dyDescent="0.35">
      <c r="A151" s="51" t="s">
        <v>180</v>
      </c>
      <c r="B151" s="28"/>
      <c r="C151" s="46">
        <f>C148</f>
        <v>3125</v>
      </c>
      <c r="D151" s="84"/>
      <c r="K151" s="58">
        <f>C151</f>
        <v>3125</v>
      </c>
    </row>
    <row r="152" spans="1:11" ht="15.6" thickBot="1" x14ac:dyDescent="0.35">
      <c r="A152" s="18" t="s">
        <v>14</v>
      </c>
      <c r="B152" s="28">
        <v>63360</v>
      </c>
      <c r="C152" s="46"/>
      <c r="D152" s="84"/>
      <c r="G152" s="61">
        <f>C152</f>
        <v>0</v>
      </c>
    </row>
    <row r="153" spans="1:11" ht="15" x14ac:dyDescent="0.3">
      <c r="A153" s="11"/>
    </row>
    <row r="154" spans="1:11" ht="15" x14ac:dyDescent="0.3">
      <c r="A154" s="10" t="s">
        <v>47</v>
      </c>
    </row>
    <row r="155" spans="1:11" ht="15" x14ac:dyDescent="0.3">
      <c r="A155" s="11" t="s">
        <v>37</v>
      </c>
    </row>
    <row r="156" spans="1:11" ht="15" x14ac:dyDescent="0.3">
      <c r="A156" s="8" t="s">
        <v>48</v>
      </c>
    </row>
    <row r="157" spans="1:11" ht="15.6" thickBot="1" x14ac:dyDescent="0.35">
      <c r="A157" s="11"/>
    </row>
    <row r="158" spans="1:11" ht="15.6" thickBot="1" x14ac:dyDescent="0.35">
      <c r="A158" s="22" t="s">
        <v>7</v>
      </c>
      <c r="B158" s="23" t="s">
        <v>119</v>
      </c>
      <c r="C158" s="79" t="s">
        <v>126</v>
      </c>
      <c r="D158" s="80" t="s">
        <v>120</v>
      </c>
    </row>
    <row r="159" spans="1:11" ht="15.6" thickBot="1" x14ac:dyDescent="0.35">
      <c r="A159" s="18" t="s">
        <v>8</v>
      </c>
      <c r="B159" s="28">
        <v>0</v>
      </c>
      <c r="C159" s="88"/>
      <c r="D159" s="84"/>
    </row>
    <row r="160" spans="1:11" ht="15.6" thickBot="1" x14ac:dyDescent="0.35">
      <c r="A160" s="18" t="s">
        <v>9</v>
      </c>
      <c r="B160" s="28">
        <v>0</v>
      </c>
      <c r="C160" s="88"/>
      <c r="D160" s="84"/>
    </row>
    <row r="161" spans="1:4" ht="15.6" thickBot="1" x14ac:dyDescent="0.35">
      <c r="A161" s="18" t="s">
        <v>10</v>
      </c>
      <c r="B161" s="28">
        <v>13000</v>
      </c>
      <c r="C161" s="88"/>
      <c r="D161" s="84"/>
    </row>
    <row r="162" spans="1:4" ht="15.6" thickBot="1" x14ac:dyDescent="0.35">
      <c r="A162" s="19" t="s">
        <v>11</v>
      </c>
      <c r="B162" s="29">
        <f>SUM(B159:B161)</f>
        <v>13000</v>
      </c>
      <c r="C162" s="89">
        <v>0</v>
      </c>
      <c r="D162" s="87">
        <f>C162-B162</f>
        <v>-13000</v>
      </c>
    </row>
    <row r="163" spans="1:4" ht="15.6" thickBot="1" x14ac:dyDescent="0.35">
      <c r="A163" s="132" t="s">
        <v>12</v>
      </c>
      <c r="B163" s="133"/>
      <c r="C163" s="135"/>
      <c r="D163" s="136"/>
    </row>
    <row r="164" spans="1:4" ht="15.6" thickBot="1" x14ac:dyDescent="0.35">
      <c r="A164" s="18" t="s">
        <v>27</v>
      </c>
      <c r="B164" s="28">
        <v>3000</v>
      </c>
      <c r="C164" s="88"/>
      <c r="D164" s="84"/>
    </row>
    <row r="165" spans="1:4" ht="15.6" thickBot="1" x14ac:dyDescent="0.35">
      <c r="A165" s="18" t="s">
        <v>42</v>
      </c>
      <c r="B165" s="28">
        <v>10000</v>
      </c>
      <c r="C165" s="88"/>
      <c r="D165" s="84"/>
    </row>
    <row r="166" spans="1:4" ht="15" x14ac:dyDescent="0.3">
      <c r="A166" s="10"/>
    </row>
    <row r="167" spans="1:4" ht="15" x14ac:dyDescent="0.3">
      <c r="A167" s="10" t="s">
        <v>49</v>
      </c>
    </row>
    <row r="168" spans="1:4" ht="15" x14ac:dyDescent="0.3">
      <c r="A168" s="11" t="s">
        <v>50</v>
      </c>
    </row>
    <row r="169" spans="1:4" ht="15" x14ac:dyDescent="0.3">
      <c r="A169" s="8" t="s">
        <v>51</v>
      </c>
    </row>
    <row r="170" spans="1:4" ht="15.6" thickBot="1" x14ac:dyDescent="0.35">
      <c r="A170" s="11"/>
    </row>
    <row r="171" spans="1:4" ht="15.6" thickBot="1" x14ac:dyDescent="0.35">
      <c r="A171" s="22" t="s">
        <v>7</v>
      </c>
      <c r="B171" s="23" t="s">
        <v>119</v>
      </c>
      <c r="C171" s="79" t="s">
        <v>126</v>
      </c>
      <c r="D171" s="80" t="s">
        <v>120</v>
      </c>
    </row>
    <row r="172" spans="1:4" ht="15.6" thickBot="1" x14ac:dyDescent="0.35">
      <c r="A172" s="18" t="s">
        <v>8</v>
      </c>
      <c r="B172" s="28">
        <v>0</v>
      </c>
      <c r="C172" s="88"/>
      <c r="D172" s="84"/>
    </row>
    <row r="173" spans="1:4" ht="15.6" thickBot="1" x14ac:dyDescent="0.35">
      <c r="A173" s="18" t="s">
        <v>9</v>
      </c>
      <c r="B173" s="28">
        <v>0</v>
      </c>
      <c r="C173" s="88"/>
      <c r="D173" s="84"/>
    </row>
    <row r="174" spans="1:4" ht="15.6" thickBot="1" x14ac:dyDescent="0.35">
      <c r="A174" s="18" t="s">
        <v>10</v>
      </c>
      <c r="B174" s="28">
        <v>140000</v>
      </c>
      <c r="C174" s="88"/>
      <c r="D174" s="84"/>
    </row>
    <row r="175" spans="1:4" ht="15.6" thickBot="1" x14ac:dyDescent="0.35">
      <c r="A175" s="19" t="s">
        <v>11</v>
      </c>
      <c r="B175" s="29">
        <f>SUM(B172:B174)</f>
        <v>140000</v>
      </c>
      <c r="C175" s="89">
        <v>61558</v>
      </c>
      <c r="D175" s="87">
        <f>C175-B175</f>
        <v>-78442</v>
      </c>
    </row>
    <row r="176" spans="1:4" ht="15.6" thickBot="1" x14ac:dyDescent="0.35">
      <c r="A176" s="132" t="s">
        <v>12</v>
      </c>
      <c r="B176" s="133"/>
      <c r="C176" s="135"/>
      <c r="D176" s="136"/>
    </row>
    <row r="177" spans="1:16" ht="15.6" thickBot="1" x14ac:dyDescent="0.35">
      <c r="A177" s="18" t="s">
        <v>27</v>
      </c>
      <c r="B177" s="28">
        <v>20000</v>
      </c>
      <c r="C177" s="46">
        <v>50000</v>
      </c>
      <c r="D177" s="84"/>
      <c r="E177" s="61">
        <f>C177</f>
        <v>50000</v>
      </c>
    </row>
    <row r="178" spans="1:16" ht="15.6" thickBot="1" x14ac:dyDescent="0.35">
      <c r="A178" s="18" t="s">
        <v>42</v>
      </c>
      <c r="B178" s="28">
        <v>50000</v>
      </c>
      <c r="C178" s="88"/>
      <c r="D178" s="84"/>
    </row>
    <row r="179" spans="1:16" ht="15.6" thickBot="1" x14ac:dyDescent="0.35">
      <c r="A179" s="18" t="s">
        <v>52</v>
      </c>
      <c r="B179" s="28">
        <v>3000</v>
      </c>
      <c r="C179" s="46">
        <v>3000</v>
      </c>
      <c r="D179" s="84"/>
      <c r="P179" s="58">
        <f>C179</f>
        <v>3000</v>
      </c>
    </row>
    <row r="180" spans="1:16" ht="15.6" thickBot="1" x14ac:dyDescent="0.35">
      <c r="A180" s="18" t="s">
        <v>44</v>
      </c>
      <c r="B180" s="28">
        <v>40000</v>
      </c>
      <c r="C180" s="88"/>
      <c r="D180" s="84"/>
    </row>
    <row r="181" spans="1:16" ht="15.6" thickBot="1" x14ac:dyDescent="0.35">
      <c r="A181" s="44" t="s">
        <v>186</v>
      </c>
      <c r="B181" s="28"/>
      <c r="C181" s="46">
        <v>8558</v>
      </c>
      <c r="D181" s="84"/>
      <c r="O181" s="58">
        <f>C181</f>
        <v>8558</v>
      </c>
    </row>
    <row r="182" spans="1:16" ht="15.6" thickBot="1" x14ac:dyDescent="0.35">
      <c r="A182" s="18" t="s">
        <v>14</v>
      </c>
      <c r="B182" s="28">
        <v>27000</v>
      </c>
      <c r="C182" s="88"/>
      <c r="D182" s="84"/>
    </row>
    <row r="183" spans="1:16" ht="15" x14ac:dyDescent="0.3">
      <c r="A183" s="11"/>
    </row>
    <row r="184" spans="1:16" ht="15.6" x14ac:dyDescent="0.3">
      <c r="A184" s="9"/>
    </row>
    <row r="185" spans="1:16" ht="15" x14ac:dyDescent="0.3">
      <c r="A185" s="10" t="s">
        <v>53</v>
      </c>
    </row>
    <row r="186" spans="1:16" ht="15" x14ac:dyDescent="0.3">
      <c r="A186" s="11" t="s">
        <v>5</v>
      </c>
    </row>
    <row r="187" spans="1:16" ht="36.6" customHeight="1" x14ac:dyDescent="0.3">
      <c r="A187" s="130" t="s">
        <v>54</v>
      </c>
      <c r="B187" s="130"/>
      <c r="C187" s="130"/>
      <c r="D187" s="130"/>
    </row>
    <row r="188" spans="1:16" ht="15" x14ac:dyDescent="0.3">
      <c r="A188" s="8" t="s">
        <v>55</v>
      </c>
    </row>
    <row r="189" spans="1:16" ht="15.6" thickBot="1" x14ac:dyDescent="0.35">
      <c r="A189" s="11"/>
    </row>
    <row r="190" spans="1:16" ht="15.6" thickBot="1" x14ac:dyDescent="0.35">
      <c r="A190" s="22" t="s">
        <v>7</v>
      </c>
      <c r="B190" s="23" t="s">
        <v>119</v>
      </c>
      <c r="C190" s="79" t="s">
        <v>126</v>
      </c>
      <c r="D190" s="80" t="s">
        <v>120</v>
      </c>
    </row>
    <row r="191" spans="1:16" ht="15.6" thickBot="1" x14ac:dyDescent="0.35">
      <c r="A191" s="18" t="s">
        <v>8</v>
      </c>
      <c r="B191" s="28">
        <v>0</v>
      </c>
      <c r="D191" s="111"/>
    </row>
    <row r="192" spans="1:16" ht="15.6" thickBot="1" x14ac:dyDescent="0.35">
      <c r="A192" s="18" t="s">
        <v>9</v>
      </c>
      <c r="B192" s="28">
        <v>6640</v>
      </c>
      <c r="C192" s="112"/>
      <c r="D192" s="111"/>
    </row>
    <row r="193" spans="1:4" ht="15.6" thickBot="1" x14ac:dyDescent="0.35">
      <c r="A193" s="18" t="s">
        <v>10</v>
      </c>
      <c r="B193" s="28"/>
      <c r="C193" s="88"/>
      <c r="D193" s="84"/>
    </row>
    <row r="194" spans="1:4" ht="15.6" thickBot="1" x14ac:dyDescent="0.35">
      <c r="A194" s="19" t="s">
        <v>11</v>
      </c>
      <c r="B194" s="29">
        <f>SUM(B191:B193)</f>
        <v>6640</v>
      </c>
      <c r="C194" s="89">
        <v>0</v>
      </c>
      <c r="D194" s="87">
        <f>C194-B194</f>
        <v>-6640</v>
      </c>
    </row>
    <row r="195" spans="1:4" ht="15.6" thickBot="1" x14ac:dyDescent="0.35">
      <c r="A195" s="1" t="s">
        <v>12</v>
      </c>
      <c r="B195" s="7"/>
      <c r="C195" s="113"/>
      <c r="D195" s="114"/>
    </row>
    <row r="196" spans="1:4" ht="15.6" thickBot="1" x14ac:dyDescent="0.35">
      <c r="A196" s="18" t="s">
        <v>27</v>
      </c>
      <c r="B196" s="28">
        <v>6640</v>
      </c>
      <c r="C196" s="88"/>
      <c r="D196" s="84"/>
    </row>
    <row r="197" spans="1:4" ht="15" x14ac:dyDescent="0.3">
      <c r="A197" s="11"/>
    </row>
    <row r="198" spans="1:4" ht="15" x14ac:dyDescent="0.3">
      <c r="A198" s="10" t="s">
        <v>130</v>
      </c>
    </row>
    <row r="199" spans="1:4" ht="15" x14ac:dyDescent="0.3">
      <c r="A199" s="11" t="s">
        <v>5</v>
      </c>
    </row>
    <row r="200" spans="1:4" ht="33" customHeight="1" x14ac:dyDescent="0.3">
      <c r="A200" s="130" t="s">
        <v>56</v>
      </c>
      <c r="B200" s="130"/>
      <c r="C200" s="130"/>
      <c r="D200" s="130"/>
    </row>
    <row r="201" spans="1:4" ht="15" x14ac:dyDescent="0.3">
      <c r="A201" s="8" t="s">
        <v>55</v>
      </c>
    </row>
    <row r="202" spans="1:4" ht="15.6" thickBot="1" x14ac:dyDescent="0.35">
      <c r="A202" s="11"/>
    </row>
    <row r="203" spans="1:4" ht="15.6" thickBot="1" x14ac:dyDescent="0.35">
      <c r="A203" s="22" t="s">
        <v>7</v>
      </c>
      <c r="B203" s="23" t="s">
        <v>119</v>
      </c>
      <c r="C203" s="79" t="s">
        <v>126</v>
      </c>
      <c r="D203" s="80" t="s">
        <v>120</v>
      </c>
    </row>
    <row r="204" spans="1:4" ht="15.6" thickBot="1" x14ac:dyDescent="0.35">
      <c r="A204" s="18" t="s">
        <v>8</v>
      </c>
      <c r="B204" s="2"/>
      <c r="C204" s="83"/>
      <c r="D204" s="84"/>
    </row>
    <row r="205" spans="1:4" ht="15.6" thickBot="1" x14ac:dyDescent="0.35">
      <c r="A205" s="18" t="s">
        <v>9</v>
      </c>
      <c r="B205" s="2"/>
      <c r="C205" s="83"/>
      <c r="D205" s="84"/>
    </row>
    <row r="206" spans="1:4" ht="15.6" thickBot="1" x14ac:dyDescent="0.35">
      <c r="A206" s="18" t="s">
        <v>10</v>
      </c>
      <c r="B206" s="28">
        <v>77000</v>
      </c>
      <c r="C206" s="83"/>
      <c r="D206" s="84"/>
    </row>
    <row r="207" spans="1:4" ht="15.6" thickBot="1" x14ac:dyDescent="0.35">
      <c r="A207" s="19" t="s">
        <v>11</v>
      </c>
      <c r="B207" s="29">
        <f>SUM(B204:B206)</f>
        <v>77000</v>
      </c>
      <c r="C207" s="86">
        <v>9325</v>
      </c>
      <c r="D207" s="87">
        <f>C207-B207</f>
        <v>-67675</v>
      </c>
    </row>
    <row r="208" spans="1:4" ht="15.6" thickBot="1" x14ac:dyDescent="0.35">
      <c r="A208" s="132" t="s">
        <v>12</v>
      </c>
      <c r="B208" s="133"/>
      <c r="C208" s="135"/>
      <c r="D208" s="136"/>
    </row>
    <row r="209" spans="1:7" ht="15.6" thickBot="1" x14ac:dyDescent="0.35">
      <c r="A209" s="18" t="s">
        <v>42</v>
      </c>
      <c r="B209" s="28">
        <v>57750</v>
      </c>
      <c r="C209" s="88"/>
      <c r="D209" s="84"/>
    </row>
    <row r="210" spans="1:7" ht="15.6" thickBot="1" x14ac:dyDescent="0.35">
      <c r="A210" s="18" t="s">
        <v>57</v>
      </c>
      <c r="B210" s="28">
        <v>15250</v>
      </c>
      <c r="C210" s="88"/>
      <c r="D210" s="84"/>
    </row>
    <row r="211" spans="1:7" ht="15.6" thickBot="1" x14ac:dyDescent="0.35">
      <c r="A211" s="18" t="s">
        <v>14</v>
      </c>
      <c r="B211" s="28">
        <v>4000</v>
      </c>
      <c r="C211" s="46">
        <v>9325</v>
      </c>
      <c r="D211" s="84"/>
      <c r="G211" s="61">
        <f>C211</f>
        <v>9325</v>
      </c>
    </row>
    <row r="212" spans="1:7" ht="15" x14ac:dyDescent="0.3">
      <c r="A212" s="11"/>
    </row>
    <row r="213" spans="1:7" ht="15" x14ac:dyDescent="0.3">
      <c r="A213" s="10" t="s">
        <v>58</v>
      </c>
    </row>
    <row r="214" spans="1:7" ht="15" x14ac:dyDescent="0.3">
      <c r="A214" s="11" t="s">
        <v>5</v>
      </c>
    </row>
    <row r="215" spans="1:7" ht="45" customHeight="1" x14ac:dyDescent="0.3">
      <c r="A215" s="130" t="s">
        <v>56</v>
      </c>
      <c r="B215" s="130"/>
      <c r="C215" s="130"/>
      <c r="D215" s="130"/>
    </row>
    <row r="216" spans="1:7" ht="15" x14ac:dyDescent="0.3">
      <c r="A216" s="8" t="s">
        <v>55</v>
      </c>
    </row>
    <row r="217" spans="1:7" ht="15.6" thickBot="1" x14ac:dyDescent="0.35">
      <c r="A217" s="11"/>
    </row>
    <row r="218" spans="1:7" ht="15.6" thickBot="1" x14ac:dyDescent="0.35">
      <c r="A218" s="22" t="s">
        <v>7</v>
      </c>
      <c r="B218" s="23" t="s">
        <v>119</v>
      </c>
      <c r="C218" s="79" t="s">
        <v>126</v>
      </c>
      <c r="D218" s="80" t="s">
        <v>120</v>
      </c>
    </row>
    <row r="219" spans="1:7" ht="15.6" thickBot="1" x14ac:dyDescent="0.35">
      <c r="A219" s="18" t="s">
        <v>8</v>
      </c>
      <c r="B219" s="2"/>
      <c r="C219" s="112"/>
      <c r="D219" s="111"/>
    </row>
    <row r="220" spans="1:7" ht="15.6" thickBot="1" x14ac:dyDescent="0.35">
      <c r="A220" s="18" t="s">
        <v>9</v>
      </c>
      <c r="B220" s="2"/>
      <c r="C220" s="112"/>
      <c r="D220" s="111"/>
    </row>
    <row r="221" spans="1:7" ht="15.6" thickBot="1" x14ac:dyDescent="0.35">
      <c r="A221" s="18" t="s">
        <v>10</v>
      </c>
      <c r="B221" s="28">
        <v>660000</v>
      </c>
      <c r="C221" s="112"/>
      <c r="D221" s="111"/>
    </row>
    <row r="222" spans="1:7" ht="15.6" thickBot="1" x14ac:dyDescent="0.35">
      <c r="A222" s="19" t="s">
        <v>11</v>
      </c>
      <c r="B222" s="29">
        <f>SUM(B221)</f>
        <v>660000</v>
      </c>
      <c r="C222" s="89">
        <v>0</v>
      </c>
      <c r="D222" s="87">
        <f>C222-B222</f>
        <v>-660000</v>
      </c>
    </row>
    <row r="223" spans="1:7" ht="15.6" thickBot="1" x14ac:dyDescent="0.35">
      <c r="A223" s="132" t="s">
        <v>12</v>
      </c>
      <c r="B223" s="133"/>
      <c r="C223" s="135"/>
      <c r="D223" s="136"/>
    </row>
    <row r="224" spans="1:7" ht="15.6" thickBot="1" x14ac:dyDescent="0.35">
      <c r="A224" s="18" t="s">
        <v>42</v>
      </c>
      <c r="B224" s="28">
        <v>495000</v>
      </c>
      <c r="C224" s="88"/>
      <c r="D224" s="84"/>
    </row>
    <row r="225" spans="1:5" ht="15.6" thickBot="1" x14ac:dyDescent="0.35">
      <c r="A225" s="18" t="s">
        <v>59</v>
      </c>
      <c r="B225" s="28">
        <v>40000</v>
      </c>
      <c r="C225" s="88"/>
      <c r="D225" s="84"/>
    </row>
    <row r="226" spans="1:5" ht="15.6" thickBot="1" x14ac:dyDescent="0.35">
      <c r="A226" s="18" t="s">
        <v>14</v>
      </c>
      <c r="B226" s="28">
        <v>106692</v>
      </c>
      <c r="C226" s="88"/>
      <c r="D226" s="84"/>
    </row>
    <row r="227" spans="1:5" ht="15.6" thickBot="1" x14ac:dyDescent="0.35">
      <c r="A227" s="18" t="s">
        <v>60</v>
      </c>
      <c r="B227" s="28">
        <v>18308</v>
      </c>
      <c r="C227" s="88"/>
      <c r="D227" s="84"/>
    </row>
    <row r="228" spans="1:5" ht="15" x14ac:dyDescent="0.3">
      <c r="A228" s="11"/>
    </row>
    <row r="229" spans="1:5" ht="15" x14ac:dyDescent="0.3">
      <c r="A229" s="11"/>
    </row>
    <row r="230" spans="1:5" ht="15" x14ac:dyDescent="0.3">
      <c r="A230" s="10" t="s">
        <v>61</v>
      </c>
    </row>
    <row r="231" spans="1:5" ht="15" x14ac:dyDescent="0.3">
      <c r="A231" s="11" t="s">
        <v>5</v>
      </c>
    </row>
    <row r="232" spans="1:5" ht="45" customHeight="1" x14ac:dyDescent="0.3">
      <c r="A232" s="130" t="s">
        <v>56</v>
      </c>
      <c r="B232" s="130"/>
      <c r="C232" s="130"/>
      <c r="D232" s="130"/>
    </row>
    <row r="233" spans="1:5" ht="15" x14ac:dyDescent="0.3">
      <c r="A233" s="8" t="s">
        <v>55</v>
      </c>
    </row>
    <row r="234" spans="1:5" ht="15.6" thickBot="1" x14ac:dyDescent="0.35">
      <c r="A234" s="11"/>
    </row>
    <row r="235" spans="1:5" ht="15.6" thickBot="1" x14ac:dyDescent="0.35">
      <c r="A235" s="22" t="s">
        <v>7</v>
      </c>
      <c r="B235" s="23" t="s">
        <v>119</v>
      </c>
      <c r="C235" s="79" t="s">
        <v>126</v>
      </c>
      <c r="D235" s="80" t="s">
        <v>120</v>
      </c>
    </row>
    <row r="236" spans="1:5" ht="15.6" thickBot="1" x14ac:dyDescent="0.35">
      <c r="A236" s="18" t="s">
        <v>8</v>
      </c>
      <c r="B236" s="2"/>
      <c r="C236" s="112"/>
      <c r="D236" s="111"/>
    </row>
    <row r="237" spans="1:5" ht="15.6" thickBot="1" x14ac:dyDescent="0.35">
      <c r="A237" s="18" t="s">
        <v>9</v>
      </c>
      <c r="B237" s="2"/>
      <c r="C237" s="112"/>
      <c r="D237" s="111"/>
    </row>
    <row r="238" spans="1:5" ht="15.6" thickBot="1" x14ac:dyDescent="0.35">
      <c r="A238" s="18" t="s">
        <v>10</v>
      </c>
      <c r="B238" s="28">
        <v>206000</v>
      </c>
      <c r="C238" s="112"/>
      <c r="D238" s="111"/>
      <c r="E238" s="62"/>
    </row>
    <row r="239" spans="1:5" ht="15.6" thickBot="1" x14ac:dyDescent="0.35">
      <c r="A239" s="19" t="s">
        <v>11</v>
      </c>
      <c r="B239" s="29">
        <f>SUM(B238)</f>
        <v>206000</v>
      </c>
      <c r="C239" s="89">
        <v>121150</v>
      </c>
      <c r="D239" s="87">
        <f>C239-B239</f>
        <v>-84850</v>
      </c>
    </row>
    <row r="240" spans="1:5" ht="15.6" thickBot="1" x14ac:dyDescent="0.35">
      <c r="A240" s="132" t="s">
        <v>12</v>
      </c>
      <c r="B240" s="133"/>
      <c r="C240" s="135"/>
      <c r="D240" s="136"/>
    </row>
    <row r="241" spans="1:10" ht="15.6" thickBot="1" x14ac:dyDescent="0.35">
      <c r="A241" s="18" t="s">
        <v>42</v>
      </c>
      <c r="B241" s="28">
        <v>144200</v>
      </c>
      <c r="C241" s="46">
        <v>58200</v>
      </c>
      <c r="D241" s="84"/>
      <c r="F241" s="58">
        <f>C241</f>
        <v>58200</v>
      </c>
    </row>
    <row r="242" spans="1:10" ht="15.6" thickBot="1" x14ac:dyDescent="0.35">
      <c r="A242" s="18" t="s">
        <v>14</v>
      </c>
      <c r="B242" s="28">
        <v>11800</v>
      </c>
      <c r="C242" s="46">
        <f>C239-C241-C243</f>
        <v>12950</v>
      </c>
      <c r="D242" s="84"/>
      <c r="G242" s="63">
        <f>C242</f>
        <v>12950</v>
      </c>
    </row>
    <row r="243" spans="1:10" ht="15.6" thickBot="1" x14ac:dyDescent="0.35">
      <c r="A243" s="18" t="s">
        <v>62</v>
      </c>
      <c r="B243" s="28">
        <v>50000</v>
      </c>
      <c r="C243" s="46">
        <v>50000</v>
      </c>
      <c r="D243" s="84"/>
      <c r="J243" s="58">
        <f>C243</f>
        <v>50000</v>
      </c>
    </row>
    <row r="244" spans="1:10" ht="15" x14ac:dyDescent="0.3">
      <c r="A244" s="11"/>
    </row>
    <row r="245" spans="1:10" ht="15" x14ac:dyDescent="0.3">
      <c r="A245" s="10" t="s">
        <v>63</v>
      </c>
    </row>
    <row r="246" spans="1:10" ht="15" x14ac:dyDescent="0.3">
      <c r="A246" s="11" t="s">
        <v>5</v>
      </c>
    </row>
    <row r="247" spans="1:10" ht="45" customHeight="1" x14ac:dyDescent="0.3">
      <c r="A247" s="130" t="s">
        <v>56</v>
      </c>
      <c r="B247" s="130"/>
      <c r="C247" s="130"/>
      <c r="D247" s="130"/>
    </row>
    <row r="248" spans="1:10" ht="15" x14ac:dyDescent="0.3">
      <c r="A248" s="8" t="s">
        <v>64</v>
      </c>
    </row>
    <row r="249" spans="1:10" ht="15.6" thickBot="1" x14ac:dyDescent="0.35">
      <c r="A249" s="11"/>
    </row>
    <row r="250" spans="1:10" ht="15.6" thickBot="1" x14ac:dyDescent="0.35">
      <c r="A250" s="22" t="s">
        <v>7</v>
      </c>
      <c r="B250" s="23" t="s">
        <v>119</v>
      </c>
      <c r="C250" s="79" t="s">
        <v>126</v>
      </c>
      <c r="D250" s="80" t="s">
        <v>120</v>
      </c>
    </row>
    <row r="251" spans="1:10" ht="15.6" thickBot="1" x14ac:dyDescent="0.35">
      <c r="A251" s="18" t="s">
        <v>8</v>
      </c>
      <c r="B251" s="2"/>
      <c r="C251" s="112"/>
      <c r="D251" s="111"/>
    </row>
    <row r="252" spans="1:10" ht="15.6" thickBot="1" x14ac:dyDescent="0.35">
      <c r="A252" s="18" t="s">
        <v>9</v>
      </c>
      <c r="B252" s="2"/>
      <c r="C252" s="112"/>
      <c r="D252" s="111"/>
    </row>
    <row r="253" spans="1:10" ht="15.6" thickBot="1" x14ac:dyDescent="0.35">
      <c r="A253" s="18" t="s">
        <v>10</v>
      </c>
      <c r="B253" s="28">
        <v>60006</v>
      </c>
      <c r="C253" s="112"/>
      <c r="D253" s="111"/>
    </row>
    <row r="254" spans="1:10" ht="15.6" thickBot="1" x14ac:dyDescent="0.35">
      <c r="A254" s="19" t="s">
        <v>11</v>
      </c>
      <c r="B254" s="29">
        <f>SUM(B253)</f>
        <v>60006</v>
      </c>
      <c r="C254" s="89">
        <v>19689</v>
      </c>
      <c r="D254" s="87">
        <f>C254-B254</f>
        <v>-40317</v>
      </c>
    </row>
    <row r="255" spans="1:10" ht="15.6" thickBot="1" x14ac:dyDescent="0.35">
      <c r="A255" s="132" t="s">
        <v>12</v>
      </c>
      <c r="B255" s="133"/>
      <c r="C255" s="113"/>
      <c r="D255" s="114"/>
    </row>
    <row r="256" spans="1:10" ht="15.6" thickBot="1" x14ac:dyDescent="0.35">
      <c r="A256" s="18" t="s">
        <v>42</v>
      </c>
      <c r="B256" s="28" t="s">
        <v>65</v>
      </c>
      <c r="C256" s="46"/>
      <c r="D256" s="84"/>
      <c r="F256" s="63">
        <f>C256</f>
        <v>0</v>
      </c>
    </row>
    <row r="257" spans="1:7" ht="15.6" thickBot="1" x14ac:dyDescent="0.35">
      <c r="A257" s="18" t="s">
        <v>14</v>
      </c>
      <c r="B257" s="28" t="s">
        <v>66</v>
      </c>
      <c r="C257" s="46">
        <f>C254</f>
        <v>19689</v>
      </c>
      <c r="D257" s="84"/>
      <c r="G257" s="58">
        <f>C257</f>
        <v>19689</v>
      </c>
    </row>
    <row r="258" spans="1:7" ht="15" x14ac:dyDescent="0.3">
      <c r="A258" s="11"/>
    </row>
    <row r="259" spans="1:7" ht="15" x14ac:dyDescent="0.3">
      <c r="A259" s="10" t="s">
        <v>67</v>
      </c>
    </row>
    <row r="260" spans="1:7" ht="34.200000000000003" customHeight="1" x14ac:dyDescent="0.3">
      <c r="A260" s="130" t="s">
        <v>56</v>
      </c>
      <c r="B260" s="130"/>
      <c r="C260" s="130"/>
      <c r="D260" s="130"/>
    </row>
    <row r="261" spans="1:7" ht="15" x14ac:dyDescent="0.3">
      <c r="A261" s="8" t="s">
        <v>55</v>
      </c>
    </row>
    <row r="262" spans="1:7" ht="15.6" thickBot="1" x14ac:dyDescent="0.35">
      <c r="A262" s="11"/>
    </row>
    <row r="263" spans="1:7" ht="15.6" thickBot="1" x14ac:dyDescent="0.35">
      <c r="A263" s="22" t="s">
        <v>7</v>
      </c>
      <c r="B263" s="23" t="s">
        <v>119</v>
      </c>
      <c r="C263" s="79" t="s">
        <v>126</v>
      </c>
      <c r="D263" s="80" t="s">
        <v>120</v>
      </c>
    </row>
    <row r="264" spans="1:7" ht="15.6" thickBot="1" x14ac:dyDescent="0.35">
      <c r="A264" s="18" t="s">
        <v>8</v>
      </c>
      <c r="B264" s="2"/>
      <c r="C264" s="112"/>
      <c r="D264" s="111"/>
    </row>
    <row r="265" spans="1:7" ht="15.6" thickBot="1" x14ac:dyDescent="0.35">
      <c r="A265" s="18" t="s">
        <v>9</v>
      </c>
      <c r="B265" s="2"/>
      <c r="C265" s="112"/>
      <c r="D265" s="111"/>
    </row>
    <row r="266" spans="1:7" ht="15.6" thickBot="1" x14ac:dyDescent="0.35">
      <c r="A266" s="18" t="s">
        <v>10</v>
      </c>
      <c r="B266" s="28">
        <v>60000</v>
      </c>
      <c r="C266" s="112"/>
      <c r="D266" s="111"/>
    </row>
    <row r="267" spans="1:7" ht="15.6" thickBot="1" x14ac:dyDescent="0.35">
      <c r="A267" s="19" t="s">
        <v>11</v>
      </c>
      <c r="B267" s="29">
        <f>SUM(B266)</f>
        <v>60000</v>
      </c>
      <c r="C267" s="89">
        <v>0</v>
      </c>
      <c r="D267" s="87">
        <f>C267-B267</f>
        <v>-60000</v>
      </c>
    </row>
    <row r="268" spans="1:7" ht="15.6" thickBot="1" x14ac:dyDescent="0.35">
      <c r="A268" s="132" t="s">
        <v>12</v>
      </c>
      <c r="B268" s="133"/>
      <c r="C268" s="113"/>
      <c r="D268" s="114"/>
    </row>
    <row r="269" spans="1:7" ht="15.6" thickBot="1" x14ac:dyDescent="0.35">
      <c r="A269" s="18" t="s">
        <v>68</v>
      </c>
      <c r="B269" s="28">
        <v>12000</v>
      </c>
      <c r="C269" s="88"/>
      <c r="D269" s="84"/>
    </row>
    <row r="270" spans="1:7" ht="15.6" thickBot="1" x14ac:dyDescent="0.35">
      <c r="A270" s="18" t="s">
        <v>69</v>
      </c>
      <c r="B270" s="28">
        <v>48000</v>
      </c>
      <c r="C270" s="88"/>
      <c r="D270" s="84"/>
    </row>
    <row r="271" spans="1:7" ht="15" x14ac:dyDescent="0.3">
      <c r="A271" s="11"/>
    </row>
    <row r="272" spans="1:7" ht="15" x14ac:dyDescent="0.3">
      <c r="A272" s="10" t="s">
        <v>70</v>
      </c>
    </row>
    <row r="273" spans="1:15" ht="15" x14ac:dyDescent="0.3">
      <c r="A273" s="11" t="s">
        <v>5</v>
      </c>
    </row>
    <row r="274" spans="1:15" ht="45" customHeight="1" x14ac:dyDescent="0.3">
      <c r="A274" s="130" t="s">
        <v>56</v>
      </c>
      <c r="B274" s="130"/>
      <c r="C274" s="130"/>
      <c r="D274" s="130"/>
    </row>
    <row r="275" spans="1:15" ht="15" x14ac:dyDescent="0.3">
      <c r="A275" s="8" t="s">
        <v>71</v>
      </c>
    </row>
    <row r="276" spans="1:15" ht="15.6" thickBot="1" x14ac:dyDescent="0.35">
      <c r="A276" s="11"/>
    </row>
    <row r="277" spans="1:15" ht="15.6" thickBot="1" x14ac:dyDescent="0.35">
      <c r="A277" s="22" t="s">
        <v>7</v>
      </c>
      <c r="B277" s="23" t="s">
        <v>119</v>
      </c>
      <c r="C277" s="79" t="s">
        <v>126</v>
      </c>
      <c r="D277" s="80" t="s">
        <v>120</v>
      </c>
    </row>
    <row r="278" spans="1:15" ht="15.6" thickBot="1" x14ac:dyDescent="0.35">
      <c r="A278" s="18" t="s">
        <v>8</v>
      </c>
      <c r="B278" s="2"/>
      <c r="C278" s="115"/>
      <c r="D278" s="116"/>
    </row>
    <row r="279" spans="1:15" ht="15.6" thickBot="1" x14ac:dyDescent="0.35">
      <c r="A279" s="18" t="s">
        <v>9</v>
      </c>
      <c r="B279" s="2"/>
      <c r="C279" s="117"/>
      <c r="D279" s="84"/>
    </row>
    <row r="280" spans="1:15" ht="15.6" thickBot="1" x14ac:dyDescent="0.35">
      <c r="A280" s="18" t="s">
        <v>10</v>
      </c>
      <c r="B280" s="28">
        <v>884116</v>
      </c>
      <c r="C280" s="88"/>
      <c r="D280" s="84"/>
    </row>
    <row r="281" spans="1:15" ht="15.6" thickBot="1" x14ac:dyDescent="0.35">
      <c r="A281" s="19" t="s">
        <v>11</v>
      </c>
      <c r="B281" s="29">
        <f>SUM(B280)</f>
        <v>884116</v>
      </c>
      <c r="C281" s="89">
        <v>281000</v>
      </c>
      <c r="D281" s="87">
        <f>C281-B281</f>
        <v>-603116</v>
      </c>
    </row>
    <row r="282" spans="1:15" ht="15.6" thickBot="1" x14ac:dyDescent="0.35">
      <c r="A282" s="132" t="s">
        <v>12</v>
      </c>
      <c r="B282" s="133"/>
      <c r="C282" s="135"/>
      <c r="D282" s="136"/>
    </row>
    <row r="283" spans="1:15" ht="15.6" thickBot="1" x14ac:dyDescent="0.35">
      <c r="A283" s="18" t="s">
        <v>28</v>
      </c>
      <c r="B283" s="28">
        <v>48000</v>
      </c>
      <c r="C283" s="88"/>
      <c r="D283" s="84"/>
    </row>
    <row r="284" spans="1:15" ht="15.6" thickBot="1" x14ac:dyDescent="0.35">
      <c r="A284" s="18" t="s">
        <v>27</v>
      </c>
      <c r="B284" s="28">
        <v>583517</v>
      </c>
      <c r="C284" s="46">
        <v>100000</v>
      </c>
      <c r="D284" s="84"/>
      <c r="E284" s="58">
        <f>C284</f>
        <v>100000</v>
      </c>
    </row>
    <row r="285" spans="1:15" ht="15.6" thickBot="1" x14ac:dyDescent="0.35">
      <c r="A285" s="18" t="s">
        <v>42</v>
      </c>
      <c r="B285" s="28">
        <v>120000</v>
      </c>
      <c r="C285" s="46">
        <v>169401</v>
      </c>
      <c r="D285" s="84"/>
      <c r="F285" s="61">
        <f>C285</f>
        <v>169401</v>
      </c>
    </row>
    <row r="286" spans="1:15" ht="15.6" thickBot="1" x14ac:dyDescent="0.35">
      <c r="A286" s="18" t="s">
        <v>44</v>
      </c>
      <c r="B286" s="28">
        <v>70000</v>
      </c>
      <c r="C286" s="88"/>
      <c r="D286" s="84"/>
      <c r="G286" s="61"/>
    </row>
    <row r="287" spans="1:15" ht="15.6" thickBot="1" x14ac:dyDescent="0.35">
      <c r="A287" s="44" t="s">
        <v>182</v>
      </c>
      <c r="B287" s="28"/>
      <c r="C287" s="46">
        <v>10599</v>
      </c>
      <c r="D287" s="84"/>
      <c r="G287" s="61"/>
      <c r="O287" s="58">
        <f>C287</f>
        <v>10599</v>
      </c>
    </row>
    <row r="288" spans="1:15" ht="15.6" thickBot="1" x14ac:dyDescent="0.35">
      <c r="A288" s="18" t="s">
        <v>14</v>
      </c>
      <c r="B288" s="28">
        <v>10599</v>
      </c>
      <c r="C288" s="46">
        <v>1000</v>
      </c>
      <c r="D288" s="84"/>
      <c r="G288" s="61">
        <f>C288</f>
        <v>1000</v>
      </c>
    </row>
    <row r="289" spans="1:17" ht="15" x14ac:dyDescent="0.3">
      <c r="A289" s="10"/>
    </row>
    <row r="290" spans="1:17" ht="15" x14ac:dyDescent="0.3">
      <c r="A290" s="10" t="s">
        <v>72</v>
      </c>
    </row>
    <row r="291" spans="1:17" ht="15" x14ac:dyDescent="0.3">
      <c r="A291" s="11" t="s">
        <v>5</v>
      </c>
    </row>
    <row r="292" spans="1:17" ht="45" customHeight="1" x14ac:dyDescent="0.3">
      <c r="A292" s="130" t="s">
        <v>56</v>
      </c>
      <c r="B292" s="130"/>
      <c r="C292" s="130"/>
      <c r="D292" s="130"/>
    </row>
    <row r="293" spans="1:17" ht="15" x14ac:dyDescent="0.3">
      <c r="A293" s="8" t="s">
        <v>55</v>
      </c>
    </row>
    <row r="294" spans="1:17" ht="15.6" thickBot="1" x14ac:dyDescent="0.35">
      <c r="A294" s="11"/>
    </row>
    <row r="295" spans="1:17" ht="15.6" thickBot="1" x14ac:dyDescent="0.35">
      <c r="A295" s="22" t="s">
        <v>7</v>
      </c>
      <c r="B295" s="23" t="s">
        <v>119</v>
      </c>
      <c r="C295" s="79" t="s">
        <v>126</v>
      </c>
      <c r="D295" s="80" t="s">
        <v>120</v>
      </c>
    </row>
    <row r="296" spans="1:17" ht="15.6" thickBot="1" x14ac:dyDescent="0.35">
      <c r="A296" s="18" t="s">
        <v>8</v>
      </c>
      <c r="B296" s="2"/>
      <c r="C296" s="112"/>
      <c r="D296" s="111"/>
    </row>
    <row r="297" spans="1:17" ht="15.6" thickBot="1" x14ac:dyDescent="0.35">
      <c r="A297" s="18" t="s">
        <v>9</v>
      </c>
      <c r="B297" s="2"/>
      <c r="C297" s="112"/>
      <c r="D297" s="111"/>
    </row>
    <row r="298" spans="1:17" ht="15.6" thickBot="1" x14ac:dyDescent="0.35">
      <c r="A298" s="18" t="s">
        <v>10</v>
      </c>
      <c r="B298" s="28">
        <v>760266</v>
      </c>
      <c r="C298" s="112"/>
      <c r="D298" s="111"/>
    </row>
    <row r="299" spans="1:17" ht="15.6" thickBot="1" x14ac:dyDescent="0.35">
      <c r="A299" s="19" t="s">
        <v>11</v>
      </c>
      <c r="B299" s="29">
        <f>SUM(B297:B298)</f>
        <v>760266</v>
      </c>
      <c r="C299" s="118">
        <v>1154565</v>
      </c>
      <c r="D299" s="87">
        <f>C299-B299</f>
        <v>394299</v>
      </c>
    </row>
    <row r="300" spans="1:17" ht="15.6" thickBot="1" x14ac:dyDescent="0.35">
      <c r="A300" s="132" t="s">
        <v>12</v>
      </c>
      <c r="B300" s="133"/>
      <c r="C300" s="135"/>
      <c r="D300" s="136"/>
    </row>
    <row r="301" spans="1:17" ht="15.6" thickBot="1" x14ac:dyDescent="0.35">
      <c r="A301" s="18" t="s">
        <v>73</v>
      </c>
      <c r="B301" s="28">
        <v>509378</v>
      </c>
      <c r="C301" s="46">
        <v>607862</v>
      </c>
      <c r="D301" s="84"/>
      <c r="Q301" s="58">
        <f>C301</f>
        <v>607862</v>
      </c>
    </row>
    <row r="302" spans="1:17" ht="15.6" thickBot="1" x14ac:dyDescent="0.35">
      <c r="A302" s="18" t="s">
        <v>14</v>
      </c>
      <c r="B302" s="28">
        <v>5000</v>
      </c>
      <c r="C302" s="46">
        <f>C299-C301-C303</f>
        <v>300815</v>
      </c>
      <c r="D302" s="84"/>
      <c r="G302" s="61">
        <f>C302</f>
        <v>300815</v>
      </c>
    </row>
    <row r="303" spans="1:17" ht="15.6" thickBot="1" x14ac:dyDescent="0.35">
      <c r="A303" s="18" t="s">
        <v>74</v>
      </c>
      <c r="B303" s="28">
        <v>245888</v>
      </c>
      <c r="C303" s="46">
        <v>245888</v>
      </c>
      <c r="D303" s="84"/>
      <c r="F303" s="58">
        <f>C303</f>
        <v>245888</v>
      </c>
    </row>
    <row r="304" spans="1:17" ht="15" x14ac:dyDescent="0.3">
      <c r="A304" s="11"/>
    </row>
    <row r="305" spans="1:7" ht="15" x14ac:dyDescent="0.3">
      <c r="A305" s="10" t="s">
        <v>75</v>
      </c>
    </row>
    <row r="306" spans="1:7" ht="15" x14ac:dyDescent="0.3">
      <c r="A306" s="11" t="s">
        <v>5</v>
      </c>
    </row>
    <row r="307" spans="1:7" ht="45" customHeight="1" x14ac:dyDescent="0.3">
      <c r="A307" s="130" t="s">
        <v>56</v>
      </c>
      <c r="B307" s="130"/>
      <c r="C307" s="130"/>
      <c r="D307" s="130"/>
    </row>
    <row r="308" spans="1:7" ht="15" x14ac:dyDescent="0.3">
      <c r="A308" s="8" t="s">
        <v>71</v>
      </c>
    </row>
    <row r="309" spans="1:7" ht="15.6" thickBot="1" x14ac:dyDescent="0.35">
      <c r="A309" s="11"/>
    </row>
    <row r="310" spans="1:7" ht="15.6" thickBot="1" x14ac:dyDescent="0.35">
      <c r="A310" s="22" t="s">
        <v>7</v>
      </c>
      <c r="B310" s="23" t="s">
        <v>119</v>
      </c>
      <c r="C310" s="79" t="s">
        <v>126</v>
      </c>
      <c r="D310" s="80" t="s">
        <v>120</v>
      </c>
    </row>
    <row r="311" spans="1:7" ht="15.6" thickBot="1" x14ac:dyDescent="0.35">
      <c r="A311" s="18" t="s">
        <v>8</v>
      </c>
      <c r="B311" s="2"/>
      <c r="D311" s="119"/>
    </row>
    <row r="312" spans="1:7" ht="15.6" thickBot="1" x14ac:dyDescent="0.35">
      <c r="A312" s="18" t="s">
        <v>9</v>
      </c>
      <c r="B312" s="28">
        <v>20000</v>
      </c>
      <c r="C312" s="112"/>
      <c r="D312" s="84"/>
    </row>
    <row r="313" spans="1:7" ht="15.6" thickBot="1" x14ac:dyDescent="0.35">
      <c r="A313" s="18" t="s">
        <v>10</v>
      </c>
      <c r="B313" s="28"/>
      <c r="C313" s="88"/>
      <c r="D313" s="84"/>
    </row>
    <row r="314" spans="1:7" ht="15.6" thickBot="1" x14ac:dyDescent="0.35">
      <c r="A314" s="19" t="s">
        <v>11</v>
      </c>
      <c r="B314" s="29">
        <f>SUM(B311:B313)</f>
        <v>20000</v>
      </c>
      <c r="C314" s="89">
        <v>625</v>
      </c>
      <c r="D314" s="87">
        <f>C314-B314</f>
        <v>-19375</v>
      </c>
    </row>
    <row r="315" spans="1:7" ht="15.6" thickBot="1" x14ac:dyDescent="0.35">
      <c r="A315" s="132" t="s">
        <v>12</v>
      </c>
      <c r="B315" s="133"/>
      <c r="C315" s="135"/>
      <c r="D315" s="136"/>
    </row>
    <row r="316" spans="1:7" ht="15.6" thickBot="1" x14ac:dyDescent="0.35">
      <c r="A316" s="18" t="s">
        <v>76</v>
      </c>
      <c r="B316" s="28">
        <v>15000</v>
      </c>
      <c r="C316" s="88"/>
      <c r="D316" s="84"/>
    </row>
    <row r="317" spans="1:7" ht="15.6" thickBot="1" x14ac:dyDescent="0.35">
      <c r="A317" s="18" t="s">
        <v>14</v>
      </c>
      <c r="B317" s="28">
        <v>5000</v>
      </c>
      <c r="C317" s="46">
        <v>625</v>
      </c>
      <c r="D317" s="84"/>
      <c r="G317" s="58">
        <f>C317</f>
        <v>625</v>
      </c>
    </row>
    <row r="318" spans="1:7" ht="15" x14ac:dyDescent="0.3">
      <c r="A318" s="11"/>
    </row>
    <row r="319" spans="1:7" ht="15" x14ac:dyDescent="0.3">
      <c r="A319" s="10" t="s">
        <v>77</v>
      </c>
    </row>
    <row r="320" spans="1:7" ht="15" x14ac:dyDescent="0.3">
      <c r="A320" s="11" t="s">
        <v>5</v>
      </c>
    </row>
    <row r="321" spans="1:7" ht="34.200000000000003" customHeight="1" x14ac:dyDescent="0.3">
      <c r="A321" s="130" t="s">
        <v>56</v>
      </c>
      <c r="B321" s="130"/>
      <c r="C321" s="130"/>
      <c r="D321" s="130"/>
    </row>
    <row r="322" spans="1:7" ht="15" x14ac:dyDescent="0.3">
      <c r="A322" s="8" t="s">
        <v>55</v>
      </c>
    </row>
    <row r="323" spans="1:7" ht="15.6" thickBot="1" x14ac:dyDescent="0.35">
      <c r="A323" s="11"/>
    </row>
    <row r="324" spans="1:7" ht="15.6" thickBot="1" x14ac:dyDescent="0.35">
      <c r="A324" s="22" t="s">
        <v>7</v>
      </c>
      <c r="B324" s="23" t="s">
        <v>119</v>
      </c>
      <c r="C324" s="79" t="s">
        <v>126</v>
      </c>
      <c r="D324" s="80" t="s">
        <v>120</v>
      </c>
    </row>
    <row r="325" spans="1:7" ht="15.6" thickBot="1" x14ac:dyDescent="0.35">
      <c r="A325" s="18" t="s">
        <v>8</v>
      </c>
      <c r="B325" s="2"/>
      <c r="C325" s="112"/>
      <c r="D325" s="111"/>
    </row>
    <row r="326" spans="1:7" ht="15.6" thickBot="1" x14ac:dyDescent="0.35">
      <c r="A326" s="18" t="s">
        <v>9</v>
      </c>
      <c r="B326" s="2"/>
      <c r="C326" s="112"/>
      <c r="D326" s="111"/>
    </row>
    <row r="327" spans="1:7" ht="15.6" thickBot="1" x14ac:dyDescent="0.35">
      <c r="A327" s="18" t="s">
        <v>10</v>
      </c>
      <c r="B327" s="28">
        <v>200000</v>
      </c>
      <c r="C327" s="112"/>
      <c r="D327" s="111"/>
    </row>
    <row r="328" spans="1:7" ht="15.6" thickBot="1" x14ac:dyDescent="0.35">
      <c r="A328" s="19" t="s">
        <v>11</v>
      </c>
      <c r="B328" s="29">
        <f>SUM(B326:B327)</f>
        <v>200000</v>
      </c>
      <c r="C328" s="89">
        <v>18375</v>
      </c>
      <c r="D328" s="87">
        <f>C328-B328</f>
        <v>-181625</v>
      </c>
    </row>
    <row r="329" spans="1:7" ht="15.6" thickBot="1" x14ac:dyDescent="0.35">
      <c r="A329" s="132" t="s">
        <v>12</v>
      </c>
      <c r="B329" s="133"/>
      <c r="C329" s="139"/>
      <c r="D329" s="140"/>
    </row>
    <row r="330" spans="1:7" ht="15.6" thickBot="1" x14ac:dyDescent="0.35">
      <c r="A330" s="18" t="s">
        <v>78</v>
      </c>
      <c r="B330" s="28">
        <v>15000</v>
      </c>
      <c r="C330" s="46"/>
      <c r="D330" s="84"/>
    </row>
    <row r="331" spans="1:7" ht="15.6" thickBot="1" x14ac:dyDescent="0.35">
      <c r="A331" s="18" t="s">
        <v>14</v>
      </c>
      <c r="B331" s="28">
        <v>5000</v>
      </c>
      <c r="C331" s="46">
        <v>18375</v>
      </c>
      <c r="D331" s="84"/>
      <c r="G331" s="61">
        <f>C331</f>
        <v>18375</v>
      </c>
    </row>
    <row r="332" spans="1:7" ht="15.6" thickBot="1" x14ac:dyDescent="0.35">
      <c r="A332" s="18" t="s">
        <v>76</v>
      </c>
      <c r="B332" s="28">
        <v>30000</v>
      </c>
      <c r="C332" s="88"/>
      <c r="D332" s="84"/>
    </row>
    <row r="333" spans="1:7" ht="15.6" thickBot="1" x14ac:dyDescent="0.35">
      <c r="A333" s="18" t="s">
        <v>74</v>
      </c>
      <c r="B333" s="28">
        <v>150000</v>
      </c>
      <c r="C333" s="88"/>
      <c r="D333" s="84"/>
    </row>
    <row r="334" spans="1:7" ht="15" x14ac:dyDescent="0.3">
      <c r="A334" s="11"/>
    </row>
    <row r="335" spans="1:7" ht="15" x14ac:dyDescent="0.3">
      <c r="A335" s="10" t="s">
        <v>79</v>
      </c>
    </row>
    <row r="336" spans="1:7" ht="15" x14ac:dyDescent="0.3">
      <c r="A336" s="11" t="s">
        <v>5</v>
      </c>
    </row>
    <row r="337" spans="1:7" ht="36.6" customHeight="1" x14ac:dyDescent="0.3">
      <c r="A337" s="130" t="s">
        <v>56</v>
      </c>
      <c r="B337" s="130"/>
      <c r="C337" s="130"/>
      <c r="D337" s="130"/>
    </row>
    <row r="338" spans="1:7" ht="15" x14ac:dyDescent="0.3">
      <c r="A338" s="8" t="s">
        <v>55</v>
      </c>
    </row>
    <row r="339" spans="1:7" ht="15.6" thickBot="1" x14ac:dyDescent="0.35">
      <c r="A339" s="11"/>
    </row>
    <row r="340" spans="1:7" ht="15.6" thickBot="1" x14ac:dyDescent="0.35">
      <c r="A340" s="22" t="s">
        <v>7</v>
      </c>
      <c r="B340" s="23" t="s">
        <v>119</v>
      </c>
      <c r="C340" s="79" t="s">
        <v>126</v>
      </c>
      <c r="D340" s="80" t="s">
        <v>120</v>
      </c>
    </row>
    <row r="341" spans="1:7" ht="15.6" thickBot="1" x14ac:dyDescent="0.35">
      <c r="A341" s="18" t="s">
        <v>8</v>
      </c>
      <c r="B341" s="2"/>
    </row>
    <row r="342" spans="1:7" ht="15.6" thickBot="1" x14ac:dyDescent="0.35">
      <c r="A342" s="18" t="s">
        <v>9</v>
      </c>
      <c r="B342" s="2"/>
      <c r="C342" s="112"/>
      <c r="D342" s="111"/>
    </row>
    <row r="343" spans="1:7" ht="15.6" thickBot="1" x14ac:dyDescent="0.35">
      <c r="A343" s="18" t="s">
        <v>10</v>
      </c>
      <c r="B343" s="28">
        <v>120000</v>
      </c>
      <c r="C343" s="88"/>
      <c r="D343" s="84"/>
    </row>
    <row r="344" spans="1:7" ht="15.6" thickBot="1" x14ac:dyDescent="0.35">
      <c r="A344" s="19" t="s">
        <v>11</v>
      </c>
      <c r="B344" s="29">
        <f>SUM(B342:B343)</f>
        <v>120000</v>
      </c>
      <c r="C344" s="89">
        <v>17726</v>
      </c>
      <c r="D344" s="87">
        <f>C344-B344</f>
        <v>-102274</v>
      </c>
    </row>
    <row r="345" spans="1:7" ht="15.6" thickBot="1" x14ac:dyDescent="0.35">
      <c r="A345" s="132" t="s">
        <v>12</v>
      </c>
      <c r="B345" s="133"/>
      <c r="C345" s="139"/>
      <c r="D345" s="140"/>
    </row>
    <row r="346" spans="1:7" ht="15.6" thickBot="1" x14ac:dyDescent="0.35">
      <c r="A346" s="18" t="s">
        <v>14</v>
      </c>
      <c r="B346" s="28">
        <v>10000</v>
      </c>
      <c r="C346" s="46">
        <f>C344</f>
        <v>17726</v>
      </c>
      <c r="D346" s="84"/>
      <c r="G346" s="61">
        <f>C346</f>
        <v>17726</v>
      </c>
    </row>
    <row r="347" spans="1:7" ht="15.6" thickBot="1" x14ac:dyDescent="0.35">
      <c r="A347" s="18" t="s">
        <v>74</v>
      </c>
      <c r="B347" s="28">
        <v>86250</v>
      </c>
      <c r="C347" s="88"/>
      <c r="D347" s="84"/>
    </row>
    <row r="348" spans="1:7" ht="15.6" thickBot="1" x14ac:dyDescent="0.35">
      <c r="A348" s="18" t="s">
        <v>76</v>
      </c>
      <c r="B348" s="28">
        <v>15000</v>
      </c>
      <c r="C348" s="88"/>
      <c r="D348" s="84"/>
    </row>
    <row r="349" spans="1:7" ht="15.6" thickBot="1" x14ac:dyDescent="0.35">
      <c r="A349" s="18" t="s">
        <v>44</v>
      </c>
      <c r="B349" s="28">
        <v>8750</v>
      </c>
      <c r="C349" s="88"/>
      <c r="D349" s="84"/>
    </row>
    <row r="350" spans="1:7" ht="15" x14ac:dyDescent="0.3">
      <c r="A350" s="11"/>
    </row>
    <row r="351" spans="1:7" ht="15" x14ac:dyDescent="0.3">
      <c r="A351" s="10" t="s">
        <v>80</v>
      </c>
    </row>
    <row r="352" spans="1:7" ht="15" x14ac:dyDescent="0.3">
      <c r="A352" s="11" t="s">
        <v>5</v>
      </c>
    </row>
    <row r="353" spans="1:17" ht="33.6" customHeight="1" x14ac:dyDescent="0.3">
      <c r="A353" s="130" t="s">
        <v>56</v>
      </c>
      <c r="B353" s="130"/>
      <c r="C353" s="130"/>
      <c r="D353" s="130"/>
    </row>
    <row r="354" spans="1:17" ht="15" x14ac:dyDescent="0.3">
      <c r="A354" s="8" t="s">
        <v>55</v>
      </c>
    </row>
    <row r="355" spans="1:17" ht="15.6" thickBot="1" x14ac:dyDescent="0.35">
      <c r="A355" s="11"/>
    </row>
    <row r="356" spans="1:17" ht="15.6" thickBot="1" x14ac:dyDescent="0.35">
      <c r="A356" s="22" t="s">
        <v>7</v>
      </c>
      <c r="B356" s="23" t="s">
        <v>119</v>
      </c>
      <c r="C356" s="79" t="s">
        <v>126</v>
      </c>
      <c r="D356" s="80" t="s">
        <v>120</v>
      </c>
    </row>
    <row r="357" spans="1:17" ht="15.6" thickBot="1" x14ac:dyDescent="0.35">
      <c r="A357" s="18" t="s">
        <v>8</v>
      </c>
      <c r="B357" s="2"/>
      <c r="C357" s="112"/>
      <c r="D357" s="111"/>
    </row>
    <row r="358" spans="1:17" ht="15.6" thickBot="1" x14ac:dyDescent="0.35">
      <c r="A358" s="18" t="s">
        <v>9</v>
      </c>
      <c r="B358" s="2"/>
      <c r="C358" s="112"/>
      <c r="D358" s="111"/>
    </row>
    <row r="359" spans="1:17" ht="15.6" thickBot="1" x14ac:dyDescent="0.35">
      <c r="A359" s="18" t="s">
        <v>10</v>
      </c>
      <c r="B359" s="28">
        <v>165119</v>
      </c>
      <c r="C359" s="112"/>
      <c r="D359" s="111"/>
    </row>
    <row r="360" spans="1:17" ht="15.6" thickBot="1" x14ac:dyDescent="0.35">
      <c r="A360" s="19" t="s">
        <v>11</v>
      </c>
      <c r="B360" s="29">
        <f>SUM(B358:B359)</f>
        <v>165119</v>
      </c>
      <c r="C360" s="89">
        <v>875</v>
      </c>
      <c r="D360" s="87">
        <f>C360-B360</f>
        <v>-164244</v>
      </c>
    </row>
    <row r="361" spans="1:17" ht="15.6" thickBot="1" x14ac:dyDescent="0.35">
      <c r="A361" s="132" t="s">
        <v>12</v>
      </c>
      <c r="B361" s="133"/>
      <c r="C361" s="113"/>
      <c r="D361" s="114"/>
    </row>
    <row r="362" spans="1:17" ht="15.6" thickBot="1" x14ac:dyDescent="0.35">
      <c r="A362" s="18" t="s">
        <v>14</v>
      </c>
      <c r="B362" s="28">
        <v>5000</v>
      </c>
      <c r="C362" s="46">
        <v>875</v>
      </c>
      <c r="D362" s="84"/>
      <c r="G362" s="61">
        <f>C362</f>
        <v>875</v>
      </c>
    </row>
    <row r="363" spans="1:17" ht="15.6" thickBot="1" x14ac:dyDescent="0.35">
      <c r="A363" s="18" t="s">
        <v>74</v>
      </c>
      <c r="B363" s="28">
        <v>113932</v>
      </c>
      <c r="C363" s="88"/>
      <c r="D363" s="84"/>
    </row>
    <row r="364" spans="1:17" ht="15.6" thickBot="1" x14ac:dyDescent="0.35">
      <c r="A364" s="18" t="s">
        <v>44</v>
      </c>
      <c r="B364" s="28">
        <v>46187</v>
      </c>
      <c r="C364" s="88"/>
      <c r="D364" s="84"/>
    </row>
    <row r="365" spans="1:17" ht="15" x14ac:dyDescent="0.3">
      <c r="A365" s="11"/>
    </row>
    <row r="366" spans="1:17" ht="15.6" x14ac:dyDescent="0.3">
      <c r="A366" s="38" t="s">
        <v>1</v>
      </c>
      <c r="B366" s="17"/>
      <c r="C366" s="75"/>
      <c r="D366" s="76"/>
    </row>
    <row r="367" spans="1:17" ht="15.6" x14ac:dyDescent="0.3">
      <c r="A367" s="5" t="s">
        <v>122</v>
      </c>
      <c r="E367" s="58">
        <f>SUM(E16:E366)</f>
        <v>150000</v>
      </c>
      <c r="F367" s="58">
        <f>SUM(F16:F366)</f>
        <v>493882</v>
      </c>
      <c r="G367" s="58">
        <f>SUM(G16:G366)</f>
        <v>444384.3</v>
      </c>
      <c r="H367" s="58">
        <f>SUM(H16:H366)</f>
        <v>6750</v>
      </c>
      <c r="I367" s="58">
        <f>SUM(I16:I366)</f>
        <v>20000</v>
      </c>
      <c r="J367" s="58">
        <f>SUM(J16:J366)</f>
        <v>50000</v>
      </c>
      <c r="K367" s="58">
        <f>SUM(K16:K366)</f>
        <v>50386</v>
      </c>
      <c r="L367" s="58">
        <f>SUM(L16:L366)</f>
        <v>31000</v>
      </c>
      <c r="M367" s="58">
        <f>SUM(M16:M366)</f>
        <v>15000</v>
      </c>
      <c r="N367" s="58">
        <f>SUM(N16:N366)</f>
        <v>13250</v>
      </c>
      <c r="O367" s="58">
        <f>SUM(O16:O366)</f>
        <v>40998</v>
      </c>
      <c r="P367" s="58">
        <f>SUM(P16:P366)</f>
        <v>3000</v>
      </c>
      <c r="Q367" s="58">
        <f>SUM(Q16:Q366)</f>
        <v>607862</v>
      </c>
    </row>
    <row r="368" spans="1:17" ht="16.2" thickBot="1" x14ac:dyDescent="0.35">
      <c r="A368" s="148" t="s">
        <v>125</v>
      </c>
      <c r="B368" s="148"/>
      <c r="C368" s="148"/>
      <c r="D368" s="148"/>
      <c r="E368" s="56" t="s">
        <v>160</v>
      </c>
      <c r="F368" s="64" t="s">
        <v>163</v>
      </c>
      <c r="G368" s="56" t="s">
        <v>161</v>
      </c>
      <c r="H368" s="56" t="s">
        <v>162</v>
      </c>
      <c r="I368" s="56" t="s">
        <v>164</v>
      </c>
      <c r="J368" s="56" t="s">
        <v>167</v>
      </c>
      <c r="K368" s="55" t="s">
        <v>170</v>
      </c>
      <c r="L368" s="55" t="s">
        <v>178</v>
      </c>
      <c r="M368" s="55" t="s">
        <v>179</v>
      </c>
      <c r="N368" s="55" t="s">
        <v>183</v>
      </c>
      <c r="O368" s="55" t="s">
        <v>184</v>
      </c>
      <c r="P368" s="56" t="s">
        <v>187</v>
      </c>
      <c r="Q368" s="56" t="s">
        <v>190</v>
      </c>
    </row>
    <row r="369" spans="1:6" ht="16.2" thickBot="1" x14ac:dyDescent="0.35">
      <c r="A369" s="70"/>
      <c r="B369" s="70"/>
      <c r="C369" s="120"/>
      <c r="D369" s="120"/>
    </row>
    <row r="370" spans="1:6" ht="15.6" customHeight="1" thickBot="1" x14ac:dyDescent="0.35">
      <c r="A370" s="35"/>
      <c r="B370" s="23" t="s">
        <v>119</v>
      </c>
      <c r="C370" s="79" t="s">
        <v>126</v>
      </c>
      <c r="D370" s="80" t="s">
        <v>120</v>
      </c>
    </row>
    <row r="371" spans="1:6" ht="15" thickBot="1" x14ac:dyDescent="0.35">
      <c r="A371" s="36"/>
      <c r="B371" s="37"/>
      <c r="C371" s="121"/>
      <c r="D371" s="122"/>
    </row>
    <row r="372" spans="1:6" ht="16.2" thickBot="1" x14ac:dyDescent="0.35">
      <c r="A372" s="43" t="s">
        <v>81</v>
      </c>
      <c r="B372" s="42">
        <v>240000</v>
      </c>
      <c r="C372" s="81">
        <f>E367</f>
        <v>150000</v>
      </c>
      <c r="D372" s="103">
        <f>C372-B372</f>
        <v>-90000</v>
      </c>
    </row>
    <row r="373" spans="1:6" ht="16.2" thickBot="1" x14ac:dyDescent="0.35">
      <c r="A373" s="43" t="s">
        <v>168</v>
      </c>
      <c r="B373" s="42">
        <v>0</v>
      </c>
      <c r="C373" s="81">
        <f>H367</f>
        <v>6750</v>
      </c>
      <c r="D373" s="103">
        <f t="shared" ref="D373:D389" si="0">C373-B373</f>
        <v>6750</v>
      </c>
    </row>
    <row r="374" spans="1:6" ht="16.2" thickBot="1" x14ac:dyDescent="0.35">
      <c r="A374" s="43" t="s">
        <v>82</v>
      </c>
      <c r="B374" s="42">
        <v>220000</v>
      </c>
      <c r="C374" s="81">
        <f>O367</f>
        <v>40998</v>
      </c>
      <c r="D374" s="103">
        <f t="shared" si="0"/>
        <v>-179002</v>
      </c>
    </row>
    <row r="375" spans="1:6" ht="16.2" thickBot="1" x14ac:dyDescent="0.35">
      <c r="A375" s="43" t="s">
        <v>83</v>
      </c>
      <c r="B375" s="42">
        <v>20000</v>
      </c>
      <c r="C375" s="81">
        <f>I367</f>
        <v>20000</v>
      </c>
      <c r="D375" s="103">
        <f t="shared" si="0"/>
        <v>0</v>
      </c>
    </row>
    <row r="376" spans="1:6" ht="16.2" thickBot="1" x14ac:dyDescent="0.35">
      <c r="A376" s="43" t="s">
        <v>84</v>
      </c>
      <c r="B376" s="42">
        <v>70000</v>
      </c>
      <c r="C376" s="81">
        <v>0</v>
      </c>
      <c r="D376" s="103">
        <f t="shared" si="0"/>
        <v>-70000</v>
      </c>
    </row>
    <row r="377" spans="1:6" ht="16.2" thickBot="1" x14ac:dyDescent="0.35">
      <c r="A377" s="43" t="s">
        <v>85</v>
      </c>
      <c r="B377" s="42">
        <v>3497623</v>
      </c>
      <c r="C377" s="81">
        <f>F367</f>
        <v>493882</v>
      </c>
      <c r="D377" s="143">
        <f t="shared" si="0"/>
        <v>-3003741</v>
      </c>
    </row>
    <row r="378" spans="1:6" ht="16.2" thickBot="1" x14ac:dyDescent="0.35">
      <c r="A378" s="43" t="s">
        <v>86</v>
      </c>
      <c r="B378" s="42">
        <v>392721</v>
      </c>
      <c r="C378" s="81">
        <f>G367</f>
        <v>444384.3</v>
      </c>
      <c r="D378" s="103">
        <f t="shared" si="0"/>
        <v>51663.299999999988</v>
      </c>
    </row>
    <row r="379" spans="1:6" ht="16.2" thickBot="1" x14ac:dyDescent="0.35">
      <c r="A379" s="43" t="s">
        <v>87</v>
      </c>
      <c r="B379" s="42">
        <v>673517</v>
      </c>
      <c r="C379" s="81">
        <v>0</v>
      </c>
      <c r="D379" s="103">
        <f t="shared" si="0"/>
        <v>-673517</v>
      </c>
    </row>
    <row r="380" spans="1:6" ht="16.2" thickBot="1" x14ac:dyDescent="0.35">
      <c r="A380" s="43" t="s">
        <v>88</v>
      </c>
      <c r="B380" s="42">
        <v>48308</v>
      </c>
      <c r="C380" s="81">
        <v>0</v>
      </c>
      <c r="D380" s="103">
        <f t="shared" si="0"/>
        <v>-48308</v>
      </c>
      <c r="E380" s="65"/>
      <c r="F380" s="66"/>
    </row>
    <row r="381" spans="1:6" ht="16.2" thickBot="1" x14ac:dyDescent="0.35">
      <c r="A381" s="43" t="s">
        <v>89</v>
      </c>
      <c r="B381" s="42">
        <v>302937</v>
      </c>
      <c r="C381" s="81">
        <v>0</v>
      </c>
      <c r="D381" s="103">
        <f t="shared" si="0"/>
        <v>-302937</v>
      </c>
      <c r="E381" s="65"/>
      <c r="F381" s="66"/>
    </row>
    <row r="382" spans="1:6" ht="16.2" thickBot="1" x14ac:dyDescent="0.35">
      <c r="A382" s="43" t="s">
        <v>90</v>
      </c>
      <c r="B382" s="42">
        <v>60000</v>
      </c>
      <c r="C382" s="81">
        <f>L367</f>
        <v>31000</v>
      </c>
      <c r="D382" s="103">
        <f t="shared" si="0"/>
        <v>-29000</v>
      </c>
      <c r="E382" s="65"/>
      <c r="F382" s="66"/>
    </row>
    <row r="383" spans="1:6" ht="16.2" thickBot="1" x14ac:dyDescent="0.35">
      <c r="A383" s="43" t="s">
        <v>91</v>
      </c>
      <c r="B383" s="42">
        <v>28695</v>
      </c>
      <c r="C383" s="81">
        <f>K367</f>
        <v>50386</v>
      </c>
      <c r="D383" s="103">
        <f t="shared" si="0"/>
        <v>21691</v>
      </c>
      <c r="E383" s="65"/>
      <c r="F383" s="66"/>
    </row>
    <row r="384" spans="1:6" ht="16.2" thickBot="1" x14ac:dyDescent="0.35">
      <c r="A384" s="43" t="s">
        <v>92</v>
      </c>
      <c r="B384" s="42">
        <v>509378</v>
      </c>
      <c r="C384" s="81">
        <f>Q367</f>
        <v>607862</v>
      </c>
      <c r="D384" s="103">
        <f t="shared" si="0"/>
        <v>98484</v>
      </c>
      <c r="E384" s="65"/>
      <c r="F384" s="66"/>
    </row>
    <row r="385" spans="1:6" ht="16.2" thickBot="1" x14ac:dyDescent="0.35">
      <c r="A385" s="43" t="s">
        <v>93</v>
      </c>
      <c r="B385" s="42">
        <v>100000</v>
      </c>
      <c r="C385" s="81">
        <f>J367</f>
        <v>50000</v>
      </c>
      <c r="D385" s="103">
        <f t="shared" si="0"/>
        <v>-50000</v>
      </c>
      <c r="E385" s="65"/>
      <c r="F385" s="66"/>
    </row>
    <row r="386" spans="1:6" ht="16.2" thickBot="1" x14ac:dyDescent="0.35">
      <c r="A386" s="43" t="s">
        <v>94</v>
      </c>
      <c r="B386" s="42">
        <v>15250</v>
      </c>
      <c r="C386" s="81">
        <v>0</v>
      </c>
      <c r="D386" s="103">
        <f t="shared" si="0"/>
        <v>-15250</v>
      </c>
      <c r="E386" s="65"/>
      <c r="F386" s="66"/>
    </row>
    <row r="387" spans="1:6" ht="16.2" thickBot="1" x14ac:dyDescent="0.35">
      <c r="A387" s="43" t="s">
        <v>95</v>
      </c>
      <c r="B387" s="42">
        <v>15000</v>
      </c>
      <c r="C387" s="81">
        <f>M367</f>
        <v>15000</v>
      </c>
      <c r="D387" s="103">
        <f t="shared" si="0"/>
        <v>0</v>
      </c>
      <c r="E387" s="65"/>
      <c r="F387" s="66"/>
    </row>
    <row r="388" spans="1:6" ht="16.2" thickBot="1" x14ac:dyDescent="0.35">
      <c r="A388" s="43" t="s">
        <v>185</v>
      </c>
      <c r="B388" s="42"/>
      <c r="C388" s="81">
        <f>N367</f>
        <v>13250</v>
      </c>
      <c r="D388" s="103">
        <f t="shared" si="0"/>
        <v>13250</v>
      </c>
      <c r="E388" s="65"/>
      <c r="F388" s="66"/>
    </row>
    <row r="389" spans="1:6" ht="16.2" thickBot="1" x14ac:dyDescent="0.35">
      <c r="A389" s="43" t="s">
        <v>96</v>
      </c>
      <c r="B389" s="42">
        <v>3000</v>
      </c>
      <c r="C389" s="81">
        <f>P367</f>
        <v>3000</v>
      </c>
      <c r="D389" s="103">
        <f t="shared" si="0"/>
        <v>0</v>
      </c>
      <c r="E389" s="65"/>
      <c r="F389" s="66"/>
    </row>
    <row r="390" spans="1:6" ht="16.2" thickBot="1" x14ac:dyDescent="0.35">
      <c r="A390" s="144" t="s">
        <v>97</v>
      </c>
      <c r="B390" s="145">
        <f>SUM(B372:B389)</f>
        <v>6196429</v>
      </c>
      <c r="C390" s="146">
        <f>SUM(C372:C389)</f>
        <v>1926512.3</v>
      </c>
      <c r="D390" s="147">
        <f>SUM(D372:D389)</f>
        <v>-4269916.7</v>
      </c>
      <c r="E390" s="65"/>
      <c r="F390" s="66"/>
    </row>
    <row r="391" spans="1:6" ht="15.6" x14ac:dyDescent="0.3">
      <c r="A391" s="5"/>
      <c r="F391" s="58"/>
    </row>
    <row r="392" spans="1:6" ht="15.6" x14ac:dyDescent="0.3">
      <c r="A392" s="38" t="s">
        <v>2</v>
      </c>
      <c r="B392" s="17"/>
      <c r="C392" s="75"/>
      <c r="D392" s="76"/>
      <c r="E392" s="65"/>
      <c r="F392" s="66"/>
    </row>
    <row r="393" spans="1:6" ht="15.6" x14ac:dyDescent="0.3">
      <c r="A393" s="128" t="s">
        <v>199</v>
      </c>
      <c r="B393" s="128"/>
      <c r="C393" s="128"/>
      <c r="D393" s="128"/>
      <c r="E393" s="65"/>
      <c r="F393" s="66"/>
    </row>
    <row r="394" spans="1:6" ht="15.6" x14ac:dyDescent="0.3">
      <c r="A394" s="4"/>
      <c r="E394" s="67"/>
      <c r="F394" s="68"/>
    </row>
    <row r="395" spans="1:6" ht="15.6" x14ac:dyDescent="0.3">
      <c r="A395" s="38" t="s">
        <v>3</v>
      </c>
      <c r="B395" s="17"/>
      <c r="C395" s="75"/>
      <c r="D395" s="76"/>
      <c r="E395" s="69"/>
      <c r="F395" s="69"/>
    </row>
    <row r="396" spans="1:6" ht="34.200000000000003" customHeight="1" x14ac:dyDescent="0.3">
      <c r="A396" s="127" t="s">
        <v>128</v>
      </c>
      <c r="B396" s="127"/>
      <c r="C396" s="127"/>
      <c r="D396" s="127"/>
    </row>
    <row r="397" spans="1:6" ht="15.6" x14ac:dyDescent="0.3">
      <c r="A397" s="5"/>
    </row>
    <row r="398" spans="1:6" ht="15.6" x14ac:dyDescent="0.3">
      <c r="A398" s="48" t="s">
        <v>165</v>
      </c>
    </row>
    <row r="399" spans="1:6" ht="15.6" x14ac:dyDescent="0.3">
      <c r="A399" s="48" t="s">
        <v>166</v>
      </c>
    </row>
    <row r="400" spans="1:6" ht="15.6" x14ac:dyDescent="0.3">
      <c r="A400" s="48" t="s">
        <v>208</v>
      </c>
    </row>
    <row r="401" spans="1:4" ht="15.6" x14ac:dyDescent="0.3">
      <c r="A401" s="5"/>
    </row>
    <row r="402" spans="1:4" ht="15.6" x14ac:dyDescent="0.3">
      <c r="C402" s="123" t="s">
        <v>123</v>
      </c>
    </row>
    <row r="403" spans="1:4" ht="15.6" x14ac:dyDescent="0.3">
      <c r="C403" s="123" t="s">
        <v>98</v>
      </c>
    </row>
    <row r="404" spans="1:4" ht="15.6" x14ac:dyDescent="0.3">
      <c r="C404" s="123" t="s">
        <v>99</v>
      </c>
    </row>
    <row r="405" spans="1:4" ht="15" x14ac:dyDescent="0.3">
      <c r="A405" s="8"/>
    </row>
    <row r="406" spans="1:4" ht="15" x14ac:dyDescent="0.3">
      <c r="A406" s="8"/>
    </row>
    <row r="407" spans="1:4" ht="15.6" x14ac:dyDescent="0.3">
      <c r="A407" s="38" t="s">
        <v>100</v>
      </c>
      <c r="B407" s="17"/>
      <c r="C407" s="75"/>
      <c r="D407" s="76"/>
    </row>
    <row r="408" spans="1:4" ht="15.6" x14ac:dyDescent="0.3">
      <c r="A408" s="5"/>
    </row>
    <row r="409" spans="1:4" ht="45" customHeight="1" x14ac:dyDescent="0.3">
      <c r="A409" s="129" t="s">
        <v>135</v>
      </c>
      <c r="B409" s="129"/>
      <c r="C409" s="129"/>
      <c r="D409" s="129"/>
    </row>
    <row r="410" spans="1:4" ht="15.6" x14ac:dyDescent="0.3">
      <c r="A410" s="5"/>
    </row>
    <row r="411" spans="1:4" ht="66" customHeight="1" x14ac:dyDescent="0.3">
      <c r="A411" s="129" t="s">
        <v>136</v>
      </c>
      <c r="B411" s="129"/>
      <c r="C411" s="129"/>
      <c r="D411" s="129"/>
    </row>
    <row r="412" spans="1:4" ht="15.6" x14ac:dyDescent="0.3">
      <c r="A412" s="5"/>
    </row>
    <row r="413" spans="1:4" ht="15.6" x14ac:dyDescent="0.3">
      <c r="A413" s="141" t="s">
        <v>124</v>
      </c>
      <c r="B413" s="141"/>
      <c r="C413" s="141"/>
      <c r="D413" s="141"/>
    </row>
    <row r="414" spans="1:4" ht="15.6" x14ac:dyDescent="0.3">
      <c r="A414" s="9"/>
    </row>
    <row r="415" spans="1:4" ht="15.6" x14ac:dyDescent="0.3">
      <c r="A415" s="14" t="s">
        <v>101</v>
      </c>
    </row>
    <row r="416" spans="1:4" ht="15.6" x14ac:dyDescent="0.3">
      <c r="A416" s="15" t="s">
        <v>102</v>
      </c>
    </row>
    <row r="417" spans="1:4" ht="15.6" x14ac:dyDescent="0.3">
      <c r="A417" s="128" t="s">
        <v>134</v>
      </c>
      <c r="B417" s="128"/>
      <c r="C417" s="128"/>
      <c r="D417" s="128"/>
    </row>
    <row r="418" spans="1:4" ht="15.6" x14ac:dyDescent="0.3">
      <c r="A418" s="15" t="s">
        <v>103</v>
      </c>
    </row>
    <row r="419" spans="1:4" ht="46.8" customHeight="1" x14ac:dyDescent="0.3">
      <c r="A419" s="131" t="s">
        <v>202</v>
      </c>
      <c r="B419" s="131"/>
      <c r="C419" s="131"/>
      <c r="D419" s="131"/>
    </row>
    <row r="420" spans="1:4" ht="15.6" x14ac:dyDescent="0.3">
      <c r="A420" s="15" t="s">
        <v>104</v>
      </c>
    </row>
    <row r="421" spans="1:4" ht="15.6" x14ac:dyDescent="0.3">
      <c r="A421" s="14" t="s">
        <v>203</v>
      </c>
    </row>
    <row r="422" spans="1:4" ht="15.6" x14ac:dyDescent="0.3">
      <c r="A422" s="15" t="s">
        <v>105</v>
      </c>
    </row>
    <row r="423" spans="1:4" ht="15.6" x14ac:dyDescent="0.3">
      <c r="A423" s="14" t="s">
        <v>137</v>
      </c>
    </row>
    <row r="424" spans="1:4" ht="15.6" x14ac:dyDescent="0.3">
      <c r="A424" s="15" t="s">
        <v>106</v>
      </c>
    </row>
    <row r="425" spans="1:4" ht="29.4" customHeight="1" x14ac:dyDescent="0.3">
      <c r="A425" s="131" t="s">
        <v>138</v>
      </c>
      <c r="B425" s="131"/>
      <c r="C425" s="131"/>
      <c r="D425" s="131"/>
    </row>
    <row r="426" spans="1:4" ht="15.6" x14ac:dyDescent="0.3">
      <c r="A426" s="15" t="s">
        <v>107</v>
      </c>
    </row>
    <row r="427" spans="1:4" ht="15.6" x14ac:dyDescent="0.3">
      <c r="A427" s="14" t="s">
        <v>139</v>
      </c>
    </row>
    <row r="428" spans="1:4" ht="15.6" x14ac:dyDescent="0.3">
      <c r="A428" s="15" t="s">
        <v>108</v>
      </c>
    </row>
    <row r="429" spans="1:4" ht="19.8" customHeight="1" x14ac:dyDescent="0.3">
      <c r="A429" s="127" t="s">
        <v>140</v>
      </c>
      <c r="B429" s="127"/>
      <c r="C429" s="127"/>
      <c r="D429" s="127"/>
    </row>
    <row r="430" spans="1:4" ht="15.6" x14ac:dyDescent="0.3">
      <c r="A430" s="15" t="s">
        <v>109</v>
      </c>
    </row>
    <row r="431" spans="1:4" ht="15.6" x14ac:dyDescent="0.3">
      <c r="A431" s="128" t="s">
        <v>141</v>
      </c>
      <c r="B431" s="128"/>
      <c r="C431" s="128"/>
      <c r="D431" s="128"/>
    </row>
    <row r="432" spans="1:4" ht="15.6" x14ac:dyDescent="0.3">
      <c r="A432" s="15" t="s">
        <v>110</v>
      </c>
    </row>
    <row r="433" spans="1:4" ht="15.6" x14ac:dyDescent="0.3">
      <c r="A433" s="6" t="s">
        <v>142</v>
      </c>
    </row>
    <row r="434" spans="1:4" ht="15.6" x14ac:dyDescent="0.3">
      <c r="A434" s="15" t="s">
        <v>111</v>
      </c>
    </row>
    <row r="435" spans="1:4" ht="15.6" x14ac:dyDescent="0.3">
      <c r="A435" s="6" t="s">
        <v>143</v>
      </c>
    </row>
    <row r="436" spans="1:4" ht="15.6" x14ac:dyDescent="0.3">
      <c r="A436" s="15" t="s">
        <v>112</v>
      </c>
    </row>
    <row r="437" spans="1:4" ht="79.2" customHeight="1" x14ac:dyDescent="0.3">
      <c r="A437" s="129" t="s">
        <v>144</v>
      </c>
      <c r="B437" s="129"/>
      <c r="C437" s="129"/>
      <c r="D437" s="129"/>
    </row>
    <row r="438" spans="1:4" ht="15.6" x14ac:dyDescent="0.3">
      <c r="A438" s="15" t="s">
        <v>113</v>
      </c>
    </row>
    <row r="439" spans="1:4" ht="15.6" x14ac:dyDescent="0.3">
      <c r="A439" s="14" t="s">
        <v>145</v>
      </c>
    </row>
    <row r="440" spans="1:4" ht="15.6" x14ac:dyDescent="0.3">
      <c r="A440" s="15" t="s">
        <v>114</v>
      </c>
    </row>
    <row r="441" spans="1:4" ht="15.6" x14ac:dyDescent="0.3">
      <c r="A441" s="14" t="s">
        <v>146</v>
      </c>
    </row>
    <row r="442" spans="1:4" ht="15.6" x14ac:dyDescent="0.3">
      <c r="A442" s="15" t="s">
        <v>115</v>
      </c>
    </row>
    <row r="443" spans="1:4" ht="15.6" x14ac:dyDescent="0.3">
      <c r="A443" s="14" t="s">
        <v>147</v>
      </c>
    </row>
    <row r="444" spans="1:4" ht="15.6" x14ac:dyDescent="0.3">
      <c r="A444" s="71" t="s">
        <v>116</v>
      </c>
    </row>
    <row r="445" spans="1:4" ht="15.6" x14ac:dyDescent="0.3">
      <c r="A445" s="72" t="s">
        <v>204</v>
      </c>
    </row>
    <row r="446" spans="1:4" ht="15.6" x14ac:dyDescent="0.3">
      <c r="A446" s="15" t="s">
        <v>117</v>
      </c>
    </row>
    <row r="447" spans="1:4" ht="15.6" x14ac:dyDescent="0.3">
      <c r="A447" s="14" t="s">
        <v>148</v>
      </c>
    </row>
    <row r="448" spans="1:4" ht="15.6" x14ac:dyDescent="0.3">
      <c r="A448" s="15" t="s">
        <v>118</v>
      </c>
    </row>
    <row r="449" spans="1:1" ht="15.6" x14ac:dyDescent="0.3">
      <c r="A449" s="14" t="s">
        <v>149</v>
      </c>
    </row>
    <row r="450" spans="1:1" ht="15" x14ac:dyDescent="0.3">
      <c r="A450" s="10" t="s">
        <v>150</v>
      </c>
    </row>
    <row r="451" spans="1:1" x14ac:dyDescent="0.3">
      <c r="A451" s="16" t="s">
        <v>151</v>
      </c>
    </row>
    <row r="452" spans="1:1" ht="15" x14ac:dyDescent="0.3">
      <c r="A452" s="10" t="s">
        <v>153</v>
      </c>
    </row>
    <row r="453" spans="1:1" x14ac:dyDescent="0.3">
      <c r="A453" s="16" t="s">
        <v>152</v>
      </c>
    </row>
    <row r="454" spans="1:1" ht="15" x14ac:dyDescent="0.3">
      <c r="A454" s="10" t="s">
        <v>154</v>
      </c>
    </row>
    <row r="455" spans="1:1" x14ac:dyDescent="0.3">
      <c r="A455" s="16" t="s">
        <v>155</v>
      </c>
    </row>
    <row r="456" spans="1:1" ht="15" x14ac:dyDescent="0.3">
      <c r="A456" s="10" t="s">
        <v>156</v>
      </c>
    </row>
    <row r="457" spans="1:1" x14ac:dyDescent="0.3">
      <c r="A457" s="16" t="s">
        <v>157</v>
      </c>
    </row>
    <row r="458" spans="1:1" ht="15" x14ac:dyDescent="0.3">
      <c r="A458" s="10" t="s">
        <v>80</v>
      </c>
    </row>
    <row r="459" spans="1:1" x14ac:dyDescent="0.3">
      <c r="A459" s="16" t="s">
        <v>157</v>
      </c>
    </row>
    <row r="460" spans="1:1" ht="15.6" x14ac:dyDescent="0.3">
      <c r="A460" s="15"/>
    </row>
  </sheetData>
  <mergeCells count="69">
    <mergeCell ref="A413:D413"/>
    <mergeCell ref="A93:D93"/>
    <mergeCell ref="A122:D122"/>
    <mergeCell ref="A123:D123"/>
    <mergeCell ref="A71:C71"/>
    <mergeCell ref="A240:B240"/>
    <mergeCell ref="A255:B255"/>
    <mergeCell ref="C300:D300"/>
    <mergeCell ref="C282:D282"/>
    <mergeCell ref="C240:D240"/>
    <mergeCell ref="C223:D223"/>
    <mergeCell ref="A260:D260"/>
    <mergeCell ref="A274:D274"/>
    <mergeCell ref="C149:D149"/>
    <mergeCell ref="C131:D131"/>
    <mergeCell ref="C101:D101"/>
    <mergeCell ref="A92:D92"/>
    <mergeCell ref="A353:D353"/>
    <mergeCell ref="A131:B131"/>
    <mergeCell ref="A149:B149"/>
    <mergeCell ref="A163:B163"/>
    <mergeCell ref="A101:B101"/>
    <mergeCell ref="A118:B118"/>
    <mergeCell ref="A329:B329"/>
    <mergeCell ref="A345:B345"/>
    <mergeCell ref="C315:D315"/>
    <mergeCell ref="C329:D329"/>
    <mergeCell ref="C345:D345"/>
    <mergeCell ref="A300:B300"/>
    <mergeCell ref="A292:D292"/>
    <mergeCell ref="A223:B223"/>
    <mergeCell ref="A268:B268"/>
    <mergeCell ref="A282:B282"/>
    <mergeCell ref="A215:D215"/>
    <mergeCell ref="A232:D232"/>
    <mergeCell ref="A200:D200"/>
    <mergeCell ref="A247:D247"/>
    <mergeCell ref="C176:D176"/>
    <mergeCell ref="C163:D163"/>
    <mergeCell ref="A176:B176"/>
    <mergeCell ref="A208:B208"/>
    <mergeCell ref="A187:D187"/>
    <mergeCell ref="C208:D208"/>
    <mergeCell ref="A2:D2"/>
    <mergeCell ref="A9:D9"/>
    <mergeCell ref="A28:D28"/>
    <mergeCell ref="A63:D63"/>
    <mergeCell ref="A64:D64"/>
    <mergeCell ref="A35:B35"/>
    <mergeCell ref="A46:B46"/>
    <mergeCell ref="C46:D46"/>
    <mergeCell ref="C35:D35"/>
    <mergeCell ref="A56:B56"/>
    <mergeCell ref="A429:D429"/>
    <mergeCell ref="A431:D431"/>
    <mergeCell ref="A437:D437"/>
    <mergeCell ref="A307:D307"/>
    <mergeCell ref="A321:D321"/>
    <mergeCell ref="A337:D337"/>
    <mergeCell ref="A417:D417"/>
    <mergeCell ref="A419:D419"/>
    <mergeCell ref="A425:D425"/>
    <mergeCell ref="A393:D393"/>
    <mergeCell ref="A396:D396"/>
    <mergeCell ref="A409:D409"/>
    <mergeCell ref="A411:D411"/>
    <mergeCell ref="A361:B361"/>
    <mergeCell ref="A368:D368"/>
    <mergeCell ref="A315:B315"/>
  </mergeCells>
  <pageMargins left="0.9055118110236221" right="0.31496062992125984" top="0.74803149606299213" bottom="0.74803149606299213" header="0.31496062992125984" footer="0.31496062992125984"/>
  <pageSetup scale="87" orientation="portrait" horizontalDpi="1200" verticalDpi="1200" r:id="rId1"/>
  <headerFooter>
    <oddHeader>&amp;LPRIJEDLOG</oddHeader>
  </headerFooter>
  <rowBreaks count="10" manualBreakCount="10">
    <brk id="39" max="3" man="1"/>
    <brk id="76" max="3" man="1"/>
    <brk id="120" max="3" man="1"/>
    <brk id="166" max="3" man="1"/>
    <brk id="212" max="3" man="1"/>
    <brk id="257" max="3" man="1"/>
    <brk id="288" max="3" man="1"/>
    <brk id="333" max="3" man="1"/>
    <brk id="364" max="3" man="1"/>
    <brk id="404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CD4F7-8167-4D8F-85A5-39A1764640AE}">
  <dimension ref="C1:F4"/>
  <sheetViews>
    <sheetView workbookViewId="0">
      <selection activeCell="G8" sqref="G8"/>
    </sheetView>
  </sheetViews>
  <sheetFormatPr defaultRowHeight="14.4" x14ac:dyDescent="0.3"/>
  <cols>
    <col min="3" max="3" width="14.33203125" customWidth="1"/>
    <col min="4" max="5" width="14.33203125" style="49" customWidth="1"/>
    <col min="6" max="6" width="9.109375" style="49" bestFit="1" customWidth="1"/>
  </cols>
  <sheetData>
    <row r="1" spans="3:6" x14ac:dyDescent="0.3">
      <c r="E1" s="49" t="s">
        <v>175</v>
      </c>
      <c r="F1" s="49" t="s">
        <v>176</v>
      </c>
    </row>
    <row r="2" spans="3:6" x14ac:dyDescent="0.3">
      <c r="C2" s="50" t="s">
        <v>173</v>
      </c>
      <c r="D2" s="49" t="s">
        <v>174</v>
      </c>
      <c r="E2" s="49">
        <v>15000</v>
      </c>
      <c r="F2" s="49">
        <v>0</v>
      </c>
    </row>
    <row r="3" spans="3:6" x14ac:dyDescent="0.3">
      <c r="C3" s="50" t="s">
        <v>188</v>
      </c>
      <c r="D3" s="49" t="s">
        <v>189</v>
      </c>
      <c r="E3" s="49">
        <v>60000</v>
      </c>
      <c r="F3" s="49">
        <v>60000</v>
      </c>
    </row>
    <row r="4" spans="3:6" x14ac:dyDescent="0.3">
      <c r="C4" t="s">
        <v>205</v>
      </c>
      <c r="D4" s="49" t="s">
        <v>206</v>
      </c>
      <c r="E4" s="49">
        <v>16392</v>
      </c>
      <c r="F4" s="49">
        <v>16392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CF984-44F1-4402-9B34-F62AC7384C0D}">
  <dimension ref="A1:H24"/>
  <sheetViews>
    <sheetView workbookViewId="0">
      <selection activeCell="G19" sqref="G19"/>
    </sheetView>
  </sheetViews>
  <sheetFormatPr defaultRowHeight="14.4" x14ac:dyDescent="0.3"/>
  <cols>
    <col min="7" max="7" width="11.5546875" style="3" bestFit="1" customWidth="1"/>
  </cols>
  <sheetData>
    <row r="1" spans="1:8" x14ac:dyDescent="0.3">
      <c r="A1" t="s">
        <v>191</v>
      </c>
    </row>
    <row r="5" spans="1:8" x14ac:dyDescent="0.3">
      <c r="E5" t="s">
        <v>192</v>
      </c>
      <c r="G5" s="3">
        <v>1091805.3999999999</v>
      </c>
    </row>
    <row r="6" spans="1:8" x14ac:dyDescent="0.3">
      <c r="E6" t="s">
        <v>193</v>
      </c>
      <c r="G6" s="3">
        <v>202282</v>
      </c>
      <c r="H6" t="s">
        <v>194</v>
      </c>
    </row>
    <row r="7" spans="1:8" x14ac:dyDescent="0.3">
      <c r="G7" s="3">
        <f>G5-G6</f>
        <v>889523.39999999991</v>
      </c>
    </row>
    <row r="10" spans="1:8" x14ac:dyDescent="0.3">
      <c r="E10" t="s">
        <v>195</v>
      </c>
      <c r="G10" s="3">
        <v>1926512.3</v>
      </c>
    </row>
    <row r="13" spans="1:8" x14ac:dyDescent="0.3">
      <c r="E13" t="s">
        <v>196</v>
      </c>
      <c r="G13" s="3">
        <f>G10+G7</f>
        <v>2816035.7</v>
      </c>
    </row>
    <row r="15" spans="1:8" x14ac:dyDescent="0.3">
      <c r="E15" t="s">
        <v>198</v>
      </c>
    </row>
    <row r="16" spans="1:8" x14ac:dyDescent="0.3">
      <c r="F16" s="49" t="s">
        <v>189</v>
      </c>
      <c r="G16" s="49">
        <v>60000</v>
      </c>
      <c r="H16" s="49"/>
    </row>
    <row r="17" spans="5:7" x14ac:dyDescent="0.3">
      <c r="F17" t="s">
        <v>207</v>
      </c>
      <c r="G17" s="3">
        <v>16392</v>
      </c>
    </row>
    <row r="18" spans="5:7" x14ac:dyDescent="0.3">
      <c r="E18" t="s">
        <v>97</v>
      </c>
      <c r="G18" s="3">
        <f>G13+G16+G17</f>
        <v>2892427.7</v>
      </c>
    </row>
    <row r="24" spans="5:7" x14ac:dyDescent="0.3">
      <c r="E24" t="s">
        <v>197</v>
      </c>
      <c r="G24" s="3">
        <v>2907427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15</vt:i4>
      </vt:variant>
    </vt:vector>
  </HeadingPairs>
  <TitlesOfParts>
    <vt:vector size="18" baseType="lpstr">
      <vt:lpstr>Sheet1</vt:lpstr>
      <vt:lpstr>nemamo</vt:lpstr>
      <vt:lpstr>ANALIZA</vt:lpstr>
      <vt:lpstr>Sheet1!_Hlk122078360</vt:lpstr>
      <vt:lpstr>Sheet1!_Hlk123541076</vt:lpstr>
      <vt:lpstr>Sheet1!_Hlk123541143</vt:lpstr>
      <vt:lpstr>Sheet1!_Hlk152504799</vt:lpstr>
      <vt:lpstr>Sheet1!_Hlk152505861</vt:lpstr>
      <vt:lpstr>Sheet1!_Hlk152522274</vt:lpstr>
      <vt:lpstr>Sheet1!_Hlk152522915</vt:lpstr>
      <vt:lpstr>Sheet1!_Hlk152523413</vt:lpstr>
      <vt:lpstr>Sheet1!_Hlk152523784</vt:lpstr>
      <vt:lpstr>Sheet1!_Hlk152526075</vt:lpstr>
      <vt:lpstr>Sheet1!_Hlk152576135</vt:lpstr>
      <vt:lpstr>Sheet1!_Hlk152576250</vt:lpstr>
      <vt:lpstr>Sheet1!_Hlk152577473</vt:lpstr>
      <vt:lpstr>Sheet1!_Hlk152577579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2024-12-11T07:59:58Z</cp:lastPrinted>
  <dcterms:created xsi:type="dcterms:W3CDTF">2024-12-04T15:41:34Z</dcterms:created>
  <dcterms:modified xsi:type="dcterms:W3CDTF">2024-12-11T08:00:27Z</dcterms:modified>
</cp:coreProperties>
</file>